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Eingabetabelle" sheetId="1" r:id="rId1"/>
    <sheet name="Kreuztabelle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<sst xmlns="http://schemas.openxmlformats.org/spreadsheetml/2006/main" count="80" uniqueCount="33">
  <si>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t>Punkte</t>
  </si>
  <si>
    <t>+</t>
  </si>
  <si>
    <t>-</t>
  </si>
  <si>
    <t>+/-</t>
  </si>
  <si>
    <t>Bälle</t>
  </si>
  <si>
    <t>GD</t>
  </si>
  <si>
    <t>BED</t>
  </si>
  <si>
    <t>HS</t>
  </si>
  <si>
    <t>Ziffer</t>
  </si>
  <si>
    <t>Name</t>
  </si>
  <si>
    <t>Vorname</t>
  </si>
  <si>
    <t>Verein</t>
  </si>
  <si>
    <t>Aufn.</t>
  </si>
  <si>
    <t>Platz</t>
  </si>
  <si>
    <t>Durchscnitt</t>
  </si>
  <si>
    <t>Gesamtzahl</t>
  </si>
  <si>
    <t>Gruppe A</t>
  </si>
  <si>
    <t>Gruppe B</t>
  </si>
  <si>
    <t>Gruppe C</t>
  </si>
  <si>
    <t>Gruppe D</t>
  </si>
  <si>
    <t>Billard - Landesverband</t>
  </si>
  <si>
    <t>Niedersachsen e.V.</t>
  </si>
  <si>
    <t>Mitglied</t>
  </si>
  <si>
    <t>der Deutschen Billard Union e.V.</t>
  </si>
  <si>
    <t>des Landessportbundes Nieders. e.V.</t>
  </si>
  <si>
    <t>des Deutschen Sportbundes e.V.</t>
  </si>
  <si>
    <t>Bemerkungen:</t>
  </si>
  <si>
    <t>Turnierleitung:</t>
  </si>
  <si>
    <t>Ort, Datum:</t>
  </si>
  <si>
    <t>Ausrichter:</t>
  </si>
  <si>
    <t>Art des Turniers:</t>
  </si>
  <si>
    <t>Distanz (Punkte / Aufnahmen):</t>
  </si>
  <si>
    <t>GD Nachkommastellen (2 oder 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</si>
</sst>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 quotePrefix="1">
      <alignment horizontal="center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4" borderId="15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0" fillId="5" borderId="15" xfId="0" applyFont="1" applyFill="1" applyBorder="1" applyAlignment="1" applyProtection="1">
      <alignment horizontal="center"/>
      <protection hidden="1"/>
    </xf>
    <xf numFmtId="0" fontId="0" fillId="5" borderId="15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5" borderId="15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5" borderId="19" xfId="0" applyFont="1" applyFill="1" applyBorder="1" applyAlignment="1" applyProtection="1">
      <alignment/>
      <protection hidden="1"/>
    </xf>
    <xf numFmtId="0" fontId="0" fillId="5" borderId="20" xfId="0" applyFont="1" applyFill="1" applyBorder="1" applyAlignment="1" applyProtection="1">
      <alignment/>
      <protection hidden="1"/>
    </xf>
    <xf numFmtId="0" fontId="0" fillId="5" borderId="13" xfId="0" applyFont="1" applyFill="1" applyBorder="1" applyAlignment="1" applyProtection="1">
      <alignment/>
      <protection hidden="1"/>
    </xf>
    <xf numFmtId="0" fontId="0" fillId="5" borderId="21" xfId="0" applyFont="1" applyFill="1" applyBorder="1" applyAlignment="1" applyProtection="1">
      <alignment/>
      <protection hidden="1"/>
    </xf>
    <xf numFmtId="0" fontId="0" fillId="5" borderId="14" xfId="0" applyFont="1" applyFill="1" applyBorder="1" applyAlignment="1" applyProtection="1">
      <alignment/>
      <protection hidden="1"/>
    </xf>
    <xf numFmtId="0" fontId="0" fillId="5" borderId="22" xfId="0" applyFont="1" applyFill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 quotePrefix="1">
      <alignment horizontal="left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left"/>
      <protection hidden="1"/>
    </xf>
    <xf numFmtId="0" fontId="2" fillId="3" borderId="29" xfId="0" applyFont="1" applyFill="1" applyBorder="1" applyAlignment="1" applyProtection="1">
      <alignment horizontal="left"/>
      <protection hidden="1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0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2" xfId="0" applyFont="1" applyFill="1" applyBorder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/>
      <protection hidden="1"/>
    </xf>
    <xf numFmtId="0" fontId="0" fillId="2" borderId="16" xfId="0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57150</xdr:rowOff>
    </xdr:from>
    <xdr:to>
      <xdr:col>24</xdr:col>
      <xdr:colOff>142875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1"/>
  <sheetViews>
    <sheetView showGridLines="0" tabSelected="1" workbookViewId="0" topLeftCell="C1">
      <selection activeCell="H1" sqref="H1:J1"/>
    </sheetView>
  </sheetViews>
  <sheetFormatPr defaultColWidth="11.421875" defaultRowHeight="12.75"/>
  <cols>
    <col min="1" max="2" width="4.57421875" style="27" hidden="1" customWidth="1"/>
    <col min="3" max="3" width="4.140625" style="27" customWidth="1"/>
    <col min="4" max="4" width="13.28125" style="27" customWidth="1"/>
    <col min="5" max="5" width="6.57421875" style="27" customWidth="1"/>
    <col min="6" max="6" width="7.7109375" style="27" customWidth="1"/>
    <col min="7" max="7" width="5.57421875" style="27" customWidth="1"/>
    <col min="8" max="8" width="12.28125" style="27" customWidth="1"/>
    <col min="9" max="9" width="6.7109375" style="27" customWidth="1"/>
    <col min="10" max="10" width="7.7109375" style="27" customWidth="1"/>
    <col min="11" max="11" width="8.28125" style="27" customWidth="1"/>
    <col min="12" max="12" width="3.28125" style="27" customWidth="1"/>
    <col min="13" max="15" width="4.57421875" style="27" hidden="1" customWidth="1"/>
    <col min="16" max="17" width="4.7109375" style="27" hidden="1" customWidth="1"/>
    <col min="18" max="23" width="0" style="27" hidden="1" customWidth="1"/>
    <col min="24" max="24" width="3.421875" style="27" hidden="1" customWidth="1"/>
    <col min="25" max="25" width="5.57421875" style="27" hidden="1" customWidth="1"/>
    <col min="26" max="26" width="11.8515625" style="27" hidden="1" customWidth="1"/>
    <col min="27" max="27" width="7.00390625" style="27" hidden="1" customWidth="1"/>
    <col min="28" max="28" width="7.7109375" style="27" hidden="1" customWidth="1"/>
    <col min="29" max="29" width="5.8515625" style="27" hidden="1" customWidth="1"/>
    <col min="30" max="30" width="12.28125" style="27" hidden="1" customWidth="1"/>
    <col min="31" max="31" width="7.28125" style="27" hidden="1" customWidth="1"/>
    <col min="32" max="32" width="7.7109375" style="27" hidden="1" customWidth="1"/>
    <col min="33" max="33" width="8.28125" style="27" hidden="1" customWidth="1"/>
    <col min="34" max="34" width="3.28125" style="27" hidden="1" customWidth="1"/>
    <col min="35" max="37" width="4.57421875" style="27" hidden="1" customWidth="1"/>
    <col min="38" max="39" width="4.7109375" style="27" hidden="1" customWidth="1"/>
    <col min="40" max="45" width="0" style="27" hidden="1" customWidth="1"/>
    <col min="46" max="46" width="3.57421875" style="27" hidden="1" customWidth="1"/>
    <col min="47" max="47" width="5.7109375" style="27" hidden="1" customWidth="1"/>
    <col min="48" max="48" width="11.8515625" style="27" hidden="1" customWidth="1"/>
    <col min="49" max="49" width="6.421875" style="27" hidden="1" customWidth="1"/>
    <col min="50" max="50" width="7.7109375" style="27" hidden="1" customWidth="1"/>
    <col min="51" max="51" width="5.8515625" style="27" hidden="1" customWidth="1"/>
    <col min="52" max="52" width="12.28125" style="27" hidden="1" customWidth="1"/>
    <col min="53" max="53" width="7.00390625" style="27" hidden="1" customWidth="1"/>
    <col min="54" max="54" width="7.7109375" style="27" hidden="1" customWidth="1"/>
    <col min="55" max="55" width="8.57421875" style="27" hidden="1" customWidth="1"/>
    <col min="56" max="56" width="3.28125" style="27" hidden="1" customWidth="1"/>
    <col min="57" max="59" width="4.57421875" style="27" hidden="1" customWidth="1"/>
    <col min="60" max="61" width="4.7109375" style="27" hidden="1" customWidth="1"/>
    <col min="62" max="67" width="11.421875" style="27" hidden="1" customWidth="1"/>
    <col min="68" max="68" width="3.421875" style="27" hidden="1" customWidth="1"/>
    <col min="69" max="69" width="5.28125" style="27" hidden="1" customWidth="1"/>
    <col min="70" max="70" width="11.8515625" style="27" hidden="1" customWidth="1"/>
    <col min="71" max="71" width="6.421875" style="27" hidden="1" customWidth="1"/>
    <col min="72" max="72" width="7.7109375" style="27" hidden="1" customWidth="1"/>
    <col min="73" max="73" width="5.421875" style="27" hidden="1" customWidth="1"/>
    <col min="74" max="74" width="12.140625" style="27" hidden="1" customWidth="1"/>
    <col min="75" max="75" width="6.57421875" style="27" hidden="1" customWidth="1"/>
    <col min="76" max="76" width="7.7109375" style="27" hidden="1" customWidth="1"/>
    <col min="77" max="77" width="8.28125" style="27" hidden="1" customWidth="1"/>
    <col min="78" max="78" width="4.00390625" style="27" hidden="1" customWidth="1"/>
    <col min="79" max="92" width="4.57421875" style="27" hidden="1" customWidth="1"/>
    <col min="93" max="96" width="0" style="27" hidden="1" customWidth="1"/>
    <col min="97" max="16384" width="11.421875" style="27" customWidth="1"/>
  </cols>
  <sheetData>
    <row r="1" spans="3:14" ht="20.25" customHeight="1">
      <c r="C1" s="81" t="s">
        <v>30</v>
      </c>
      <c r="D1" s="81"/>
      <c r="E1" s="81"/>
      <c r="F1" s="81"/>
      <c r="G1" s="81"/>
      <c r="H1" s="83"/>
      <c r="I1" s="83"/>
      <c r="J1" s="83"/>
      <c r="K1" s="6"/>
      <c r="L1" s="6"/>
      <c r="M1" s="6"/>
      <c r="N1" s="6"/>
    </row>
    <row r="2" spans="3:14" ht="20.25" customHeight="1">
      <c r="C2" s="82" t="s">
        <v>28</v>
      </c>
      <c r="D2" s="82"/>
      <c r="E2" s="82"/>
      <c r="F2" s="82"/>
      <c r="G2" s="82"/>
      <c r="H2" s="84"/>
      <c r="I2" s="84"/>
      <c r="J2" s="84"/>
      <c r="K2" s="6"/>
      <c r="L2" s="6"/>
      <c r="M2" s="6"/>
      <c r="N2" s="6"/>
    </row>
    <row r="3" spans="3:14" ht="20.25" customHeight="1">
      <c r="C3" s="82" t="s">
        <v>29</v>
      </c>
      <c r="D3" s="82"/>
      <c r="E3" s="82"/>
      <c r="F3" s="82"/>
      <c r="G3" s="82"/>
      <c r="H3" s="84"/>
      <c r="I3" s="84"/>
      <c r="J3" s="84"/>
      <c r="K3" s="6"/>
      <c r="L3" s="6"/>
      <c r="M3" s="6"/>
      <c r="N3" s="6"/>
    </row>
    <row r="4" spans="3:14" ht="20.25" customHeight="1">
      <c r="C4" s="82" t="s">
        <v>31</v>
      </c>
      <c r="D4" s="82"/>
      <c r="E4" s="82"/>
      <c r="F4" s="82"/>
      <c r="G4" s="82"/>
      <c r="H4" s="85"/>
      <c r="I4" s="85"/>
      <c r="J4" s="85"/>
      <c r="K4" s="6"/>
      <c r="L4" s="6"/>
      <c r="M4" s="6"/>
      <c r="N4" s="6"/>
    </row>
    <row r="5" spans="3:14" ht="20.25" customHeight="1">
      <c r="C5" s="82" t="s">
        <v>27</v>
      </c>
      <c r="D5" s="82"/>
      <c r="E5" s="82"/>
      <c r="F5" s="82"/>
      <c r="G5" s="82"/>
      <c r="H5" s="83"/>
      <c r="I5" s="83"/>
      <c r="J5" s="83"/>
      <c r="K5" s="6"/>
      <c r="L5" s="6"/>
      <c r="M5" s="6"/>
      <c r="N5" s="6"/>
    </row>
    <row r="6" spans="3:14" ht="20.25" customHeight="1">
      <c r="C6" s="82" t="s">
        <v>32</v>
      </c>
      <c r="D6" s="82"/>
      <c r="E6" s="82"/>
      <c r="F6" s="82"/>
      <c r="G6" s="82"/>
      <c r="H6" s="44">
        <v>2</v>
      </c>
      <c r="I6" s="5"/>
      <c r="J6" s="6"/>
      <c r="K6" s="28"/>
      <c r="L6" s="7"/>
      <c r="M6" s="7"/>
      <c r="N6" s="7"/>
    </row>
    <row r="8" spans="3:75" ht="13.5" thickBot="1">
      <c r="C8" s="80" t="s">
        <v>16</v>
      </c>
      <c r="D8" s="80"/>
      <c r="E8" s="80"/>
      <c r="F8" s="80"/>
      <c r="G8" s="80"/>
      <c r="H8" s="80"/>
      <c r="I8" s="80"/>
      <c r="Y8" s="80" t="s">
        <v>17</v>
      </c>
      <c r="Z8" s="80"/>
      <c r="AA8" s="80"/>
      <c r="AB8" s="80"/>
      <c r="AC8" s="80"/>
      <c r="AD8" s="80"/>
      <c r="AE8" s="80"/>
      <c r="AU8" s="80" t="s">
        <v>18</v>
      </c>
      <c r="AV8" s="80"/>
      <c r="AW8" s="80"/>
      <c r="AX8" s="80"/>
      <c r="AY8" s="80"/>
      <c r="AZ8" s="80"/>
      <c r="BA8" s="80"/>
      <c r="BQ8" s="80" t="s">
        <v>19</v>
      </c>
      <c r="BR8" s="80"/>
      <c r="BS8" s="80"/>
      <c r="BT8" s="80"/>
      <c r="BU8" s="80"/>
      <c r="BV8" s="80"/>
      <c r="BW8" s="80"/>
    </row>
    <row r="9" spans="3:75" ht="13.5" thickBot="1">
      <c r="C9" s="29"/>
      <c r="D9" s="76" t="s">
        <v>9</v>
      </c>
      <c r="E9" s="76"/>
      <c r="F9" s="76" t="s">
        <v>10</v>
      </c>
      <c r="G9" s="76"/>
      <c r="H9" s="76" t="s">
        <v>11</v>
      </c>
      <c r="I9" s="77"/>
      <c r="Y9" s="29"/>
      <c r="Z9" s="76" t="s">
        <v>9</v>
      </c>
      <c r="AA9" s="76"/>
      <c r="AB9" s="76" t="s">
        <v>10</v>
      </c>
      <c r="AC9" s="76"/>
      <c r="AD9" s="76" t="s">
        <v>11</v>
      </c>
      <c r="AE9" s="77"/>
      <c r="AU9" s="29"/>
      <c r="AV9" s="76" t="s">
        <v>9</v>
      </c>
      <c r="AW9" s="76"/>
      <c r="AX9" s="76" t="s">
        <v>10</v>
      </c>
      <c r="AY9" s="76"/>
      <c r="AZ9" s="76" t="s">
        <v>11</v>
      </c>
      <c r="BA9" s="77"/>
      <c r="BQ9" s="29"/>
      <c r="BR9" s="76" t="s">
        <v>9</v>
      </c>
      <c r="BS9" s="76"/>
      <c r="BT9" s="76" t="s">
        <v>10</v>
      </c>
      <c r="BU9" s="76"/>
      <c r="BV9" s="76" t="s">
        <v>11</v>
      </c>
      <c r="BW9" s="77"/>
    </row>
    <row r="10" spans="3:75" ht="12.75">
      <c r="C10" s="30">
        <v>1</v>
      </c>
      <c r="D10" s="78"/>
      <c r="E10" s="78"/>
      <c r="F10" s="78"/>
      <c r="G10" s="78"/>
      <c r="H10" s="78"/>
      <c r="I10" s="79"/>
      <c r="Y10" s="30">
        <v>1</v>
      </c>
      <c r="Z10" s="78"/>
      <c r="AA10" s="78"/>
      <c r="AB10" s="78"/>
      <c r="AC10" s="78"/>
      <c r="AD10" s="78"/>
      <c r="AE10" s="79"/>
      <c r="AU10" s="30">
        <v>1</v>
      </c>
      <c r="AV10" s="78"/>
      <c r="AW10" s="78"/>
      <c r="AX10" s="78"/>
      <c r="AY10" s="78"/>
      <c r="AZ10" s="78"/>
      <c r="BA10" s="79"/>
      <c r="BQ10" s="30">
        <v>1</v>
      </c>
      <c r="BR10" s="78"/>
      <c r="BS10" s="78"/>
      <c r="BT10" s="78"/>
      <c r="BU10" s="78"/>
      <c r="BV10" s="78"/>
      <c r="BW10" s="79"/>
    </row>
    <row r="11" spans="3:75" ht="12.75">
      <c r="C11" s="31">
        <v>2</v>
      </c>
      <c r="D11" s="72"/>
      <c r="E11" s="72"/>
      <c r="F11" s="72"/>
      <c r="G11" s="72"/>
      <c r="H11" s="72"/>
      <c r="I11" s="73"/>
      <c r="Y11" s="31">
        <v>2</v>
      </c>
      <c r="Z11" s="72"/>
      <c r="AA11" s="72"/>
      <c r="AB11" s="72"/>
      <c r="AC11" s="72"/>
      <c r="AD11" s="72"/>
      <c r="AE11" s="73"/>
      <c r="AU11" s="31">
        <v>2</v>
      </c>
      <c r="AV11" s="72"/>
      <c r="AW11" s="72"/>
      <c r="AX11" s="72"/>
      <c r="AY11" s="72"/>
      <c r="AZ11" s="72"/>
      <c r="BA11" s="73"/>
      <c r="BQ11" s="31">
        <v>2</v>
      </c>
      <c r="BR11" s="72"/>
      <c r="BS11" s="72"/>
      <c r="BT11" s="72"/>
      <c r="BU11" s="72"/>
      <c r="BV11" s="72"/>
      <c r="BW11" s="73"/>
    </row>
    <row r="12" spans="3:75" ht="12.75">
      <c r="C12" s="31">
        <v>3</v>
      </c>
      <c r="D12" s="72"/>
      <c r="E12" s="72"/>
      <c r="F12" s="72"/>
      <c r="G12" s="72"/>
      <c r="H12" s="72"/>
      <c r="I12" s="73"/>
      <c r="Y12" s="31">
        <v>3</v>
      </c>
      <c r="Z12" s="72"/>
      <c r="AA12" s="72"/>
      <c r="AB12" s="72"/>
      <c r="AC12" s="72"/>
      <c r="AD12" s="72"/>
      <c r="AE12" s="73"/>
      <c r="AU12" s="31">
        <v>3</v>
      </c>
      <c r="AV12" s="72"/>
      <c r="AW12" s="72"/>
      <c r="AX12" s="72"/>
      <c r="AY12" s="72"/>
      <c r="AZ12" s="72"/>
      <c r="BA12" s="73"/>
      <c r="BQ12" s="31">
        <v>3</v>
      </c>
      <c r="BR12" s="72"/>
      <c r="BS12" s="72"/>
      <c r="BT12" s="72"/>
      <c r="BU12" s="72"/>
      <c r="BV12" s="72"/>
      <c r="BW12" s="73"/>
    </row>
    <row r="13" spans="3:75" ht="12.75">
      <c r="C13" s="31">
        <v>4</v>
      </c>
      <c r="D13" s="72"/>
      <c r="E13" s="72"/>
      <c r="F13" s="72"/>
      <c r="G13" s="72"/>
      <c r="H13" s="72"/>
      <c r="I13" s="73"/>
      <c r="Y13" s="31">
        <v>4</v>
      </c>
      <c r="Z13" s="72"/>
      <c r="AA13" s="72"/>
      <c r="AB13" s="72"/>
      <c r="AC13" s="72"/>
      <c r="AD13" s="72"/>
      <c r="AE13" s="73"/>
      <c r="AU13" s="31">
        <v>4</v>
      </c>
      <c r="AV13" s="72"/>
      <c r="AW13" s="72"/>
      <c r="AX13" s="72"/>
      <c r="AY13" s="72"/>
      <c r="AZ13" s="72"/>
      <c r="BA13" s="73"/>
      <c r="BQ13" s="31">
        <v>4</v>
      </c>
      <c r="BR13" s="72"/>
      <c r="BS13" s="72"/>
      <c r="BT13" s="72"/>
      <c r="BU13" s="72"/>
      <c r="BV13" s="72"/>
      <c r="BW13" s="73"/>
    </row>
    <row r="14" spans="3:75" ht="12.75" hidden="1">
      <c r="C14" s="31">
        <v>5</v>
      </c>
      <c r="D14" s="72"/>
      <c r="E14" s="72"/>
      <c r="F14" s="72"/>
      <c r="G14" s="72"/>
      <c r="H14" s="72"/>
      <c r="I14" s="73"/>
      <c r="Y14" s="31">
        <v>5</v>
      </c>
      <c r="Z14" s="72"/>
      <c r="AA14" s="72"/>
      <c r="AB14" s="72"/>
      <c r="AC14" s="72"/>
      <c r="AD14" s="72"/>
      <c r="AE14" s="73"/>
      <c r="AU14" s="31">
        <v>5</v>
      </c>
      <c r="AV14" s="72"/>
      <c r="AW14" s="72"/>
      <c r="AX14" s="72"/>
      <c r="AY14" s="72"/>
      <c r="AZ14" s="72"/>
      <c r="BA14" s="73"/>
      <c r="BQ14" s="31">
        <v>5</v>
      </c>
      <c r="BR14" s="72"/>
      <c r="BS14" s="72"/>
      <c r="BT14" s="72"/>
      <c r="BU14" s="72"/>
      <c r="BV14" s="72"/>
      <c r="BW14" s="73"/>
    </row>
    <row r="15" spans="3:75" ht="12.75" hidden="1">
      <c r="C15" s="31">
        <v>6</v>
      </c>
      <c r="D15" s="72"/>
      <c r="E15" s="72"/>
      <c r="F15" s="72"/>
      <c r="G15" s="72"/>
      <c r="H15" s="72"/>
      <c r="I15" s="73"/>
      <c r="Y15" s="31">
        <v>6</v>
      </c>
      <c r="Z15" s="72"/>
      <c r="AA15" s="72"/>
      <c r="AB15" s="72"/>
      <c r="AC15" s="72"/>
      <c r="AD15" s="72"/>
      <c r="AE15" s="73"/>
      <c r="AU15" s="31">
        <v>6</v>
      </c>
      <c r="AV15" s="72"/>
      <c r="AW15" s="72"/>
      <c r="AX15" s="72"/>
      <c r="AY15" s="72"/>
      <c r="AZ15" s="72"/>
      <c r="BA15" s="73"/>
      <c r="BQ15" s="31">
        <v>6</v>
      </c>
      <c r="BR15" s="72"/>
      <c r="BS15" s="72"/>
      <c r="BT15" s="72"/>
      <c r="BU15" s="72"/>
      <c r="BV15" s="72"/>
      <c r="BW15" s="73"/>
    </row>
    <row r="16" spans="3:75" ht="12.75" hidden="1">
      <c r="C16" s="47">
        <v>7</v>
      </c>
      <c r="D16" s="74"/>
      <c r="E16" s="74"/>
      <c r="F16" s="74"/>
      <c r="G16" s="74"/>
      <c r="H16" s="74"/>
      <c r="I16" s="75"/>
      <c r="Y16" s="47">
        <v>7</v>
      </c>
      <c r="Z16" s="74"/>
      <c r="AA16" s="74"/>
      <c r="AB16" s="74"/>
      <c r="AC16" s="74"/>
      <c r="AD16" s="74"/>
      <c r="AE16" s="75"/>
      <c r="AU16" s="47">
        <v>7</v>
      </c>
      <c r="AV16" s="74"/>
      <c r="AW16" s="74"/>
      <c r="AX16" s="74"/>
      <c r="AY16" s="74"/>
      <c r="AZ16" s="74"/>
      <c r="BA16" s="75"/>
      <c r="BQ16" s="47">
        <v>7</v>
      </c>
      <c r="BR16" s="74"/>
      <c r="BS16" s="74"/>
      <c r="BT16" s="74"/>
      <c r="BU16" s="74"/>
      <c r="BV16" s="74"/>
      <c r="BW16" s="75"/>
    </row>
    <row r="17" spans="3:75" s="7" customFormat="1" ht="13.5" hidden="1" thickBot="1">
      <c r="C17" s="32">
        <v>8</v>
      </c>
      <c r="D17" s="67"/>
      <c r="E17" s="68"/>
      <c r="F17" s="69"/>
      <c r="G17" s="70"/>
      <c r="H17" s="69"/>
      <c r="I17" s="71"/>
      <c r="K17" s="27"/>
      <c r="Y17" s="32">
        <v>8</v>
      </c>
      <c r="Z17" s="67"/>
      <c r="AA17" s="68"/>
      <c r="AB17" s="69"/>
      <c r="AC17" s="70"/>
      <c r="AD17" s="69"/>
      <c r="AE17" s="71"/>
      <c r="AU17" s="32">
        <v>8</v>
      </c>
      <c r="AV17" s="67"/>
      <c r="AW17" s="68"/>
      <c r="AX17" s="69"/>
      <c r="AY17" s="70"/>
      <c r="AZ17" s="69"/>
      <c r="BA17" s="71"/>
      <c r="BQ17" s="32">
        <v>8</v>
      </c>
      <c r="BR17" s="67"/>
      <c r="BS17" s="68"/>
      <c r="BT17" s="69"/>
      <c r="BU17" s="70"/>
      <c r="BV17" s="69"/>
      <c r="BW17" s="71"/>
    </row>
    <row r="18" spans="6:73" ht="12.75" hidden="1">
      <c r="F18" s="27">
        <f>COUNTIF(D10:D17,"")</f>
        <v>8</v>
      </c>
      <c r="AB18" s="27">
        <f>COUNTIF(Z10:Z17,"")</f>
        <v>8</v>
      </c>
      <c r="AC18" s="33"/>
      <c r="AX18" s="27">
        <f>COUNTIF(AV10:AV17,"")</f>
        <v>8</v>
      </c>
      <c r="AY18" s="33"/>
      <c r="BT18" s="27">
        <f>COUNTIF(BR10:BR17,"")</f>
        <v>8</v>
      </c>
      <c r="BU18" s="33"/>
    </row>
    <row r="19" spans="3:77" ht="13.5" thickBot="1">
      <c r="C19" s="34" t="s">
        <v>8</v>
      </c>
      <c r="D19" s="34" t="s">
        <v>9</v>
      </c>
      <c r="E19" s="34" t="s">
        <v>0</v>
      </c>
      <c r="F19" s="34" t="s">
        <v>7</v>
      </c>
      <c r="G19" s="34" t="s">
        <v>8</v>
      </c>
      <c r="H19" s="34" t="s">
        <v>9</v>
      </c>
      <c r="I19" s="34" t="s">
        <v>0</v>
      </c>
      <c r="J19" s="34" t="s">
        <v>7</v>
      </c>
      <c r="K19" s="34" t="s">
        <v>12</v>
      </c>
      <c r="Y19" s="34" t="s">
        <v>8</v>
      </c>
      <c r="Z19" s="34" t="s">
        <v>9</v>
      </c>
      <c r="AA19" s="34" t="s">
        <v>0</v>
      </c>
      <c r="AB19" s="34" t="s">
        <v>7</v>
      </c>
      <c r="AC19" s="34" t="s">
        <v>8</v>
      </c>
      <c r="AD19" s="34" t="s">
        <v>9</v>
      </c>
      <c r="AE19" s="34" t="s">
        <v>0</v>
      </c>
      <c r="AF19" s="34" t="s">
        <v>7</v>
      </c>
      <c r="AG19" s="34" t="s">
        <v>12</v>
      </c>
      <c r="AU19" s="34" t="s">
        <v>8</v>
      </c>
      <c r="AV19" s="34" t="s">
        <v>9</v>
      </c>
      <c r="AW19" s="34" t="s">
        <v>0</v>
      </c>
      <c r="AX19" s="34" t="s">
        <v>7</v>
      </c>
      <c r="AY19" s="34" t="s">
        <v>8</v>
      </c>
      <c r="AZ19" s="34" t="s">
        <v>9</v>
      </c>
      <c r="BA19" s="34" t="s">
        <v>0</v>
      </c>
      <c r="BB19" s="34" t="s">
        <v>7</v>
      </c>
      <c r="BC19" s="34" t="s">
        <v>12</v>
      </c>
      <c r="BQ19" s="34" t="s">
        <v>8</v>
      </c>
      <c r="BR19" s="34" t="s">
        <v>9</v>
      </c>
      <c r="BS19" s="34" t="s">
        <v>0</v>
      </c>
      <c r="BT19" s="34" t="s">
        <v>7</v>
      </c>
      <c r="BU19" s="34" t="s">
        <v>8</v>
      </c>
      <c r="BV19" s="34" t="s">
        <v>9</v>
      </c>
      <c r="BW19" s="34" t="s">
        <v>0</v>
      </c>
      <c r="BX19" s="34" t="s">
        <v>7</v>
      </c>
      <c r="BY19" s="34" t="s">
        <v>12</v>
      </c>
    </row>
    <row r="20" spans="1:92" ht="12.75">
      <c r="A20" s="27">
        <f aca="true" t="shared" si="0" ref="A20:A47">C20*10+G20</f>
        <v>14</v>
      </c>
      <c r="B20" s="27">
        <f>C20+G20*10</f>
        <v>41</v>
      </c>
      <c r="C20" s="35">
        <f aca="true" t="shared" si="1" ref="C20:C25">IF(F$18=0,$CA20,IF(F$18=1,$CD20,IF(F$18=2,$CG20,IF(F$18=3,$CJ20,$CM20))))</f>
        <v>1</v>
      </c>
      <c r="D20" s="36">
        <f aca="true" t="shared" si="2" ref="D20:D47">IF(C20=0,"",VLOOKUP(C20,C$10:D$17,2,TRUE))</f>
        <v>0</v>
      </c>
      <c r="E20" s="45"/>
      <c r="F20" s="45"/>
      <c r="G20" s="35">
        <f aca="true" t="shared" si="3" ref="G20:G25">IF(F$18=0,$CB20,IF(F$18=1,$CE20,IF(F$18=2,$CH20,IF(F$18=3,$CK20,$CN20))))</f>
        <v>4</v>
      </c>
      <c r="H20" s="36">
        <f aca="true" t="shared" si="4" ref="H20:H47">IF(G20=0,"",VLOOKUP(G20,C$10:E$17,2,TRUE))</f>
        <v>0</v>
      </c>
      <c r="I20" s="45"/>
      <c r="J20" s="45"/>
      <c r="K20" s="45"/>
      <c r="W20" s="27">
        <f aca="true" t="shared" si="5" ref="W20:W47">Y20*10+AC20</f>
        <v>14</v>
      </c>
      <c r="X20" s="27">
        <f>Y20+AC20*10</f>
        <v>41</v>
      </c>
      <c r="Y20" s="35">
        <f aca="true" t="shared" si="6" ref="Y20:Y25">IF(AB$18=0,$CA20,IF(AB$18=1,$CD20,IF(AB$18=2,$CG20,IF(AB$18=3,$CJ20,$CM20))))</f>
        <v>1</v>
      </c>
      <c r="Z20" s="36">
        <f aca="true" t="shared" si="7" ref="Z20:Z47">IF(Y20=0,"",VLOOKUP(Y20,Y$10:Z$17,2,TRUE))</f>
        <v>0</v>
      </c>
      <c r="AA20" s="45"/>
      <c r="AB20" s="45"/>
      <c r="AC20" s="35">
        <f aca="true" t="shared" si="8" ref="AC20:AC25">IF(AB$18=0,$CB20,IF(AB$18=1,$CE20,IF(AB$18=2,$CH20,IF(AB$18=3,$CK20,$CN20))))</f>
        <v>4</v>
      </c>
      <c r="AD20" s="36">
        <f aca="true" t="shared" si="9" ref="AD20:AD47">IF(AC20=0,"",VLOOKUP(AC20,Y$10:AA$17,2,TRUE))</f>
        <v>0</v>
      </c>
      <c r="AE20" s="45"/>
      <c r="AF20" s="45"/>
      <c r="AG20" s="45"/>
      <c r="AS20" s="27">
        <f aca="true" t="shared" si="10" ref="AS20:AS47">AU20*10+AY20</f>
        <v>14</v>
      </c>
      <c r="AT20" s="27">
        <f>AU20+AY20*10</f>
        <v>41</v>
      </c>
      <c r="AU20" s="35">
        <f aca="true" t="shared" si="11" ref="AU20:AU25">IF(AX$18=0,$CA20,IF(AX$18=1,$CD20,IF(AX$18=2,$CG20,IF(AX$18=3,$CJ20,$CM20))))</f>
        <v>1</v>
      </c>
      <c r="AV20" s="36">
        <f aca="true" t="shared" si="12" ref="AV20:AV47">IF(AU20=0,"",VLOOKUP(AU20,AU$10:AV$17,2,TRUE))</f>
        <v>0</v>
      </c>
      <c r="AW20" s="45"/>
      <c r="AX20" s="45"/>
      <c r="AY20" s="35">
        <f aca="true" t="shared" si="13" ref="AY20:AY25">IF(AX$18=0,$CB20,IF(AX$18=1,$CE20,IF(AX$18=2,$CH20,IF(AX$18=3,$CK20,$CN20))))</f>
        <v>4</v>
      </c>
      <c r="AZ20" s="36">
        <f aca="true" t="shared" si="14" ref="AZ20:AZ47">IF(AY20=0,"",VLOOKUP(AY20,AU$10:AW$17,2,TRUE))</f>
        <v>0</v>
      </c>
      <c r="BA20" s="45"/>
      <c r="BB20" s="45"/>
      <c r="BC20" s="45"/>
      <c r="BO20" s="27">
        <f aca="true" t="shared" si="15" ref="BO20:BO47">BQ20*10+BU20</f>
        <v>14</v>
      </c>
      <c r="BP20" s="27">
        <f>BQ20+BU20*10</f>
        <v>41</v>
      </c>
      <c r="BQ20" s="35">
        <f aca="true" t="shared" si="16" ref="BQ20:BQ25">IF(BT$18=0,$CA20,IF(BT$18=1,$CD20,IF(BT$18=2,$CG20,IF(BT$18=3,$CJ20,$CM20))))</f>
        <v>1</v>
      </c>
      <c r="BR20" s="36">
        <f aca="true" t="shared" si="17" ref="BR20:BR47">IF(BQ20=0,"",VLOOKUP(BQ20,BQ$10:BR$17,2,TRUE))</f>
        <v>0</v>
      </c>
      <c r="BS20" s="45"/>
      <c r="BT20" s="45"/>
      <c r="BU20" s="35">
        <f aca="true" t="shared" si="18" ref="BU20:BU25">IF(BT$18=0,$CB20,IF(BT$18=1,$CE20,IF(BT$18=2,$CH20,IF(BT$18=3,$CK20,$CN20))))</f>
        <v>4</v>
      </c>
      <c r="BV20" s="36">
        <f aca="true" t="shared" si="19" ref="BV20:BV47">IF(BU20=0,"",VLOOKUP(BU20,BQ$10:BS$17,2,TRUE))</f>
        <v>0</v>
      </c>
      <c r="BW20" s="45"/>
      <c r="BX20" s="45"/>
      <c r="BY20" s="45"/>
      <c r="CA20" s="48">
        <v>1</v>
      </c>
      <c r="CB20" s="49">
        <v>8</v>
      </c>
      <c r="CD20" s="48">
        <v>1</v>
      </c>
      <c r="CE20" s="49">
        <v>7</v>
      </c>
      <c r="CG20" s="48">
        <v>1</v>
      </c>
      <c r="CH20" s="49">
        <v>6</v>
      </c>
      <c r="CJ20" s="48">
        <v>1</v>
      </c>
      <c r="CK20" s="49">
        <v>5</v>
      </c>
      <c r="CM20" s="48">
        <v>1</v>
      </c>
      <c r="CN20" s="49">
        <v>4</v>
      </c>
    </row>
    <row r="21" spans="1:92" ht="13.5" thickBot="1">
      <c r="A21" s="27">
        <f t="shared" si="0"/>
        <v>23</v>
      </c>
      <c r="B21" s="27">
        <f aca="true" t="shared" si="20" ref="B21:B47">C21+G21*10</f>
        <v>32</v>
      </c>
      <c r="C21" s="37">
        <f t="shared" si="1"/>
        <v>2</v>
      </c>
      <c r="D21" s="38">
        <f t="shared" si="2"/>
        <v>0</v>
      </c>
      <c r="E21" s="46"/>
      <c r="F21" s="46"/>
      <c r="G21" s="37">
        <f t="shared" si="3"/>
        <v>3</v>
      </c>
      <c r="H21" s="38">
        <f t="shared" si="4"/>
        <v>0</v>
      </c>
      <c r="I21" s="46"/>
      <c r="J21" s="46"/>
      <c r="K21" s="46"/>
      <c r="W21" s="27">
        <f t="shared" si="5"/>
        <v>23</v>
      </c>
      <c r="X21" s="27">
        <f aca="true" t="shared" si="21" ref="X21:X47">Y21+AC21*10</f>
        <v>32</v>
      </c>
      <c r="Y21" s="37">
        <f t="shared" si="6"/>
        <v>2</v>
      </c>
      <c r="Z21" s="38">
        <f t="shared" si="7"/>
        <v>0</v>
      </c>
      <c r="AA21" s="46"/>
      <c r="AB21" s="46"/>
      <c r="AC21" s="37">
        <f t="shared" si="8"/>
        <v>3</v>
      </c>
      <c r="AD21" s="38">
        <f t="shared" si="9"/>
        <v>0</v>
      </c>
      <c r="AE21" s="46"/>
      <c r="AF21" s="46"/>
      <c r="AG21" s="46"/>
      <c r="AS21" s="27">
        <f t="shared" si="10"/>
        <v>23</v>
      </c>
      <c r="AT21" s="27">
        <f aca="true" t="shared" si="22" ref="AT21:AT47">AU21+AY21*10</f>
        <v>32</v>
      </c>
      <c r="AU21" s="37">
        <f t="shared" si="11"/>
        <v>2</v>
      </c>
      <c r="AV21" s="38">
        <f t="shared" si="12"/>
        <v>0</v>
      </c>
      <c r="AW21" s="46"/>
      <c r="AX21" s="46"/>
      <c r="AY21" s="37">
        <f t="shared" si="13"/>
        <v>3</v>
      </c>
      <c r="AZ21" s="38">
        <f t="shared" si="14"/>
        <v>0</v>
      </c>
      <c r="BA21" s="46"/>
      <c r="BB21" s="46"/>
      <c r="BC21" s="46"/>
      <c r="BO21" s="27">
        <f t="shared" si="15"/>
        <v>23</v>
      </c>
      <c r="BP21" s="27">
        <f aca="true" t="shared" si="23" ref="BP21:BP47">BQ21+BU21*10</f>
        <v>32</v>
      </c>
      <c r="BQ21" s="37">
        <f t="shared" si="16"/>
        <v>2</v>
      </c>
      <c r="BR21" s="38">
        <f t="shared" si="17"/>
        <v>0</v>
      </c>
      <c r="BS21" s="46"/>
      <c r="BT21" s="46"/>
      <c r="BU21" s="37">
        <f t="shared" si="18"/>
        <v>3</v>
      </c>
      <c r="BV21" s="38">
        <f t="shared" si="19"/>
        <v>0</v>
      </c>
      <c r="BW21" s="46"/>
      <c r="BX21" s="46"/>
      <c r="BY21" s="46"/>
      <c r="CA21" s="50">
        <v>2</v>
      </c>
      <c r="CB21" s="51">
        <v>7</v>
      </c>
      <c r="CD21" s="50">
        <v>2</v>
      </c>
      <c r="CE21" s="51">
        <v>6</v>
      </c>
      <c r="CG21" s="50">
        <v>2</v>
      </c>
      <c r="CH21" s="51">
        <v>5</v>
      </c>
      <c r="CJ21" s="52">
        <v>2</v>
      </c>
      <c r="CK21" s="53">
        <v>4</v>
      </c>
      <c r="CM21" s="52">
        <v>2</v>
      </c>
      <c r="CN21" s="53">
        <v>3</v>
      </c>
    </row>
    <row r="22" spans="1:92" ht="13.5" thickBot="1">
      <c r="A22" s="27">
        <f t="shared" si="0"/>
        <v>13</v>
      </c>
      <c r="B22" s="27">
        <f t="shared" si="20"/>
        <v>31</v>
      </c>
      <c r="C22" s="35">
        <f t="shared" si="1"/>
        <v>1</v>
      </c>
      <c r="D22" s="36">
        <f t="shared" si="2"/>
        <v>0</v>
      </c>
      <c r="E22" s="45"/>
      <c r="F22" s="45"/>
      <c r="G22" s="35">
        <f t="shared" si="3"/>
        <v>3</v>
      </c>
      <c r="H22" s="36">
        <f t="shared" si="4"/>
        <v>0</v>
      </c>
      <c r="I22" s="45"/>
      <c r="J22" s="45"/>
      <c r="K22" s="45"/>
      <c r="W22" s="27">
        <f t="shared" si="5"/>
        <v>13</v>
      </c>
      <c r="X22" s="27">
        <f t="shared" si="21"/>
        <v>31</v>
      </c>
      <c r="Y22" s="35">
        <f t="shared" si="6"/>
        <v>1</v>
      </c>
      <c r="Z22" s="36">
        <f t="shared" si="7"/>
        <v>0</v>
      </c>
      <c r="AA22" s="45"/>
      <c r="AB22" s="45"/>
      <c r="AC22" s="35">
        <f t="shared" si="8"/>
        <v>3</v>
      </c>
      <c r="AD22" s="36">
        <f t="shared" si="9"/>
        <v>0</v>
      </c>
      <c r="AE22" s="45"/>
      <c r="AF22" s="45"/>
      <c r="AG22" s="45"/>
      <c r="AS22" s="27">
        <f t="shared" si="10"/>
        <v>13</v>
      </c>
      <c r="AT22" s="27">
        <f t="shared" si="22"/>
        <v>31</v>
      </c>
      <c r="AU22" s="35">
        <f t="shared" si="11"/>
        <v>1</v>
      </c>
      <c r="AV22" s="36">
        <f t="shared" si="12"/>
        <v>0</v>
      </c>
      <c r="AW22" s="45"/>
      <c r="AX22" s="45"/>
      <c r="AY22" s="35">
        <f t="shared" si="13"/>
        <v>3</v>
      </c>
      <c r="AZ22" s="36">
        <f t="shared" si="14"/>
        <v>0</v>
      </c>
      <c r="BA22" s="45"/>
      <c r="BB22" s="45"/>
      <c r="BC22" s="45"/>
      <c r="BO22" s="27">
        <f t="shared" si="15"/>
        <v>13</v>
      </c>
      <c r="BP22" s="27">
        <f t="shared" si="23"/>
        <v>31</v>
      </c>
      <c r="BQ22" s="35">
        <f t="shared" si="16"/>
        <v>1</v>
      </c>
      <c r="BR22" s="36">
        <f t="shared" si="17"/>
        <v>0</v>
      </c>
      <c r="BS22" s="45"/>
      <c r="BT22" s="45"/>
      <c r="BU22" s="35">
        <f t="shared" si="18"/>
        <v>3</v>
      </c>
      <c r="BV22" s="36">
        <f t="shared" si="19"/>
        <v>0</v>
      </c>
      <c r="BW22" s="45"/>
      <c r="BX22" s="45"/>
      <c r="BY22" s="45"/>
      <c r="CA22" s="50">
        <v>3</v>
      </c>
      <c r="CB22" s="51">
        <v>6</v>
      </c>
      <c r="CD22" s="52">
        <v>3</v>
      </c>
      <c r="CE22" s="53">
        <v>5</v>
      </c>
      <c r="CG22" s="52">
        <v>3</v>
      </c>
      <c r="CH22" s="53">
        <v>4</v>
      </c>
      <c r="CJ22" s="54">
        <v>1</v>
      </c>
      <c r="CK22" s="55">
        <v>4</v>
      </c>
      <c r="CM22" s="54">
        <v>1</v>
      </c>
      <c r="CN22" s="55">
        <v>3</v>
      </c>
    </row>
    <row r="23" spans="1:92" ht="13.5" thickBot="1">
      <c r="A23" s="27">
        <f t="shared" si="0"/>
        <v>24</v>
      </c>
      <c r="B23" s="27">
        <f t="shared" si="20"/>
        <v>42</v>
      </c>
      <c r="C23" s="37">
        <f t="shared" si="1"/>
        <v>2</v>
      </c>
      <c r="D23" s="38">
        <f t="shared" si="2"/>
        <v>0</v>
      </c>
      <c r="E23" s="46"/>
      <c r="F23" s="46"/>
      <c r="G23" s="37">
        <f t="shared" si="3"/>
        <v>4</v>
      </c>
      <c r="H23" s="38">
        <f t="shared" si="4"/>
        <v>0</v>
      </c>
      <c r="I23" s="46"/>
      <c r="J23" s="46"/>
      <c r="K23" s="46"/>
      <c r="W23" s="27">
        <f t="shared" si="5"/>
        <v>24</v>
      </c>
      <c r="X23" s="27">
        <f t="shared" si="21"/>
        <v>42</v>
      </c>
      <c r="Y23" s="37">
        <f t="shared" si="6"/>
        <v>2</v>
      </c>
      <c r="Z23" s="38">
        <f t="shared" si="7"/>
        <v>0</v>
      </c>
      <c r="AA23" s="46"/>
      <c r="AB23" s="46"/>
      <c r="AC23" s="37">
        <f t="shared" si="8"/>
        <v>4</v>
      </c>
      <c r="AD23" s="38">
        <f t="shared" si="9"/>
        <v>0</v>
      </c>
      <c r="AE23" s="46"/>
      <c r="AF23" s="46"/>
      <c r="AG23" s="46"/>
      <c r="AS23" s="27">
        <f t="shared" si="10"/>
        <v>24</v>
      </c>
      <c r="AT23" s="27">
        <f t="shared" si="22"/>
        <v>42</v>
      </c>
      <c r="AU23" s="37">
        <f t="shared" si="11"/>
        <v>2</v>
      </c>
      <c r="AV23" s="38">
        <f t="shared" si="12"/>
        <v>0</v>
      </c>
      <c r="AW23" s="46"/>
      <c r="AX23" s="46"/>
      <c r="AY23" s="37">
        <f t="shared" si="13"/>
        <v>4</v>
      </c>
      <c r="AZ23" s="38">
        <f t="shared" si="14"/>
        <v>0</v>
      </c>
      <c r="BA23" s="46"/>
      <c r="BB23" s="46"/>
      <c r="BC23" s="46"/>
      <c r="BO23" s="27">
        <f t="shared" si="15"/>
        <v>24</v>
      </c>
      <c r="BP23" s="27">
        <f t="shared" si="23"/>
        <v>42</v>
      </c>
      <c r="BQ23" s="37">
        <f t="shared" si="16"/>
        <v>2</v>
      </c>
      <c r="BR23" s="38">
        <f t="shared" si="17"/>
        <v>0</v>
      </c>
      <c r="BS23" s="46"/>
      <c r="BT23" s="46"/>
      <c r="BU23" s="37">
        <f t="shared" si="18"/>
        <v>4</v>
      </c>
      <c r="BV23" s="38">
        <f t="shared" si="19"/>
        <v>0</v>
      </c>
      <c r="BW23" s="46"/>
      <c r="BX23" s="46"/>
      <c r="BY23" s="46"/>
      <c r="CA23" s="52">
        <v>4</v>
      </c>
      <c r="CB23" s="53">
        <v>5</v>
      </c>
      <c r="CD23" s="54">
        <v>1</v>
      </c>
      <c r="CE23" s="55">
        <v>6</v>
      </c>
      <c r="CG23" s="54">
        <v>1</v>
      </c>
      <c r="CH23" s="55">
        <v>5</v>
      </c>
      <c r="CJ23" s="58">
        <v>3</v>
      </c>
      <c r="CK23" s="59">
        <v>5</v>
      </c>
      <c r="CM23" s="58">
        <v>2</v>
      </c>
      <c r="CN23" s="59">
        <v>4</v>
      </c>
    </row>
    <row r="24" spans="1:92" ht="12.75">
      <c r="A24" s="27">
        <f t="shared" si="0"/>
        <v>12</v>
      </c>
      <c r="B24" s="27">
        <f t="shared" si="20"/>
        <v>21</v>
      </c>
      <c r="C24" s="35">
        <f t="shared" si="1"/>
        <v>1</v>
      </c>
      <c r="D24" s="36">
        <f t="shared" si="2"/>
        <v>0</v>
      </c>
      <c r="E24" s="45"/>
      <c r="F24" s="45"/>
      <c r="G24" s="35">
        <f t="shared" si="3"/>
        <v>2</v>
      </c>
      <c r="H24" s="36">
        <f t="shared" si="4"/>
        <v>0</v>
      </c>
      <c r="I24" s="45"/>
      <c r="J24" s="45"/>
      <c r="K24" s="45"/>
      <c r="W24" s="27">
        <f t="shared" si="5"/>
        <v>12</v>
      </c>
      <c r="X24" s="27">
        <f t="shared" si="21"/>
        <v>21</v>
      </c>
      <c r="Y24" s="35">
        <f t="shared" si="6"/>
        <v>1</v>
      </c>
      <c r="Z24" s="36">
        <f t="shared" si="7"/>
        <v>0</v>
      </c>
      <c r="AA24" s="45"/>
      <c r="AB24" s="45"/>
      <c r="AC24" s="35">
        <f t="shared" si="8"/>
        <v>2</v>
      </c>
      <c r="AD24" s="36">
        <f t="shared" si="9"/>
        <v>0</v>
      </c>
      <c r="AE24" s="45"/>
      <c r="AF24" s="45"/>
      <c r="AG24" s="45"/>
      <c r="AS24" s="27">
        <f t="shared" si="10"/>
        <v>12</v>
      </c>
      <c r="AT24" s="27">
        <f t="shared" si="22"/>
        <v>21</v>
      </c>
      <c r="AU24" s="35">
        <f t="shared" si="11"/>
        <v>1</v>
      </c>
      <c r="AV24" s="36">
        <f t="shared" si="12"/>
        <v>0</v>
      </c>
      <c r="AW24" s="45"/>
      <c r="AX24" s="45"/>
      <c r="AY24" s="35">
        <f t="shared" si="13"/>
        <v>2</v>
      </c>
      <c r="AZ24" s="36">
        <f t="shared" si="14"/>
        <v>0</v>
      </c>
      <c r="BA24" s="45"/>
      <c r="BB24" s="45"/>
      <c r="BC24" s="45"/>
      <c r="BO24" s="27">
        <f t="shared" si="15"/>
        <v>12</v>
      </c>
      <c r="BP24" s="27">
        <f t="shared" si="23"/>
        <v>21</v>
      </c>
      <c r="BQ24" s="35">
        <f t="shared" si="16"/>
        <v>1</v>
      </c>
      <c r="BR24" s="36">
        <f t="shared" si="17"/>
        <v>0</v>
      </c>
      <c r="BS24" s="45"/>
      <c r="BT24" s="45"/>
      <c r="BU24" s="35">
        <f t="shared" si="18"/>
        <v>2</v>
      </c>
      <c r="BV24" s="36">
        <f t="shared" si="19"/>
        <v>0</v>
      </c>
      <c r="BW24" s="45"/>
      <c r="BX24" s="45"/>
      <c r="BY24" s="45"/>
      <c r="CA24" s="54">
        <v>1</v>
      </c>
      <c r="CB24" s="55">
        <v>7</v>
      </c>
      <c r="CD24" s="56">
        <v>2</v>
      </c>
      <c r="CE24" s="57">
        <v>7</v>
      </c>
      <c r="CG24" s="56">
        <v>3</v>
      </c>
      <c r="CH24" s="57">
        <v>6</v>
      </c>
      <c r="CJ24" s="48">
        <v>4</v>
      </c>
      <c r="CK24" s="49">
        <v>5</v>
      </c>
      <c r="CM24" s="48">
        <v>1</v>
      </c>
      <c r="CN24" s="49">
        <v>2</v>
      </c>
    </row>
    <row r="25" spans="1:92" ht="13.5" thickBot="1">
      <c r="A25" s="27">
        <f t="shared" si="0"/>
        <v>34</v>
      </c>
      <c r="B25" s="27">
        <f t="shared" si="20"/>
        <v>43</v>
      </c>
      <c r="C25" s="37">
        <f t="shared" si="1"/>
        <v>3</v>
      </c>
      <c r="D25" s="38">
        <f t="shared" si="2"/>
        <v>0</v>
      </c>
      <c r="E25" s="46"/>
      <c r="F25" s="46"/>
      <c r="G25" s="37">
        <f t="shared" si="3"/>
        <v>4</v>
      </c>
      <c r="H25" s="38">
        <f t="shared" si="4"/>
        <v>0</v>
      </c>
      <c r="I25" s="46"/>
      <c r="J25" s="46"/>
      <c r="K25" s="46"/>
      <c r="W25" s="27">
        <f t="shared" si="5"/>
        <v>34</v>
      </c>
      <c r="X25" s="27">
        <f t="shared" si="21"/>
        <v>43</v>
      </c>
      <c r="Y25" s="37">
        <f t="shared" si="6"/>
        <v>3</v>
      </c>
      <c r="Z25" s="38">
        <f t="shared" si="7"/>
        <v>0</v>
      </c>
      <c r="AA25" s="46"/>
      <c r="AB25" s="46"/>
      <c r="AC25" s="37">
        <f t="shared" si="8"/>
        <v>4</v>
      </c>
      <c r="AD25" s="38">
        <f t="shared" si="9"/>
        <v>0</v>
      </c>
      <c r="AE25" s="46"/>
      <c r="AF25" s="46"/>
      <c r="AG25" s="46"/>
      <c r="AS25" s="27">
        <f t="shared" si="10"/>
        <v>34</v>
      </c>
      <c r="AT25" s="27">
        <f t="shared" si="22"/>
        <v>43</v>
      </c>
      <c r="AU25" s="37">
        <f t="shared" si="11"/>
        <v>3</v>
      </c>
      <c r="AV25" s="38">
        <f t="shared" si="12"/>
        <v>0</v>
      </c>
      <c r="AW25" s="46"/>
      <c r="AX25" s="46"/>
      <c r="AY25" s="37">
        <f t="shared" si="13"/>
        <v>4</v>
      </c>
      <c r="AZ25" s="38">
        <f t="shared" si="14"/>
        <v>0</v>
      </c>
      <c r="BA25" s="46"/>
      <c r="BB25" s="46"/>
      <c r="BC25" s="46"/>
      <c r="BO25" s="27">
        <f t="shared" si="15"/>
        <v>34</v>
      </c>
      <c r="BP25" s="27">
        <f t="shared" si="23"/>
        <v>43</v>
      </c>
      <c r="BQ25" s="37">
        <f t="shared" si="16"/>
        <v>3</v>
      </c>
      <c r="BR25" s="38">
        <f t="shared" si="17"/>
        <v>0</v>
      </c>
      <c r="BS25" s="46"/>
      <c r="BT25" s="46"/>
      <c r="BU25" s="37">
        <f t="shared" si="18"/>
        <v>4</v>
      </c>
      <c r="BV25" s="38">
        <f t="shared" si="19"/>
        <v>0</v>
      </c>
      <c r="BW25" s="46"/>
      <c r="BX25" s="46"/>
      <c r="BY25" s="46"/>
      <c r="CA25" s="56">
        <v>2</v>
      </c>
      <c r="CB25" s="57">
        <v>6</v>
      </c>
      <c r="CD25" s="58">
        <v>4</v>
      </c>
      <c r="CE25" s="59">
        <v>5</v>
      </c>
      <c r="CG25" s="58">
        <v>2</v>
      </c>
      <c r="CH25" s="59">
        <v>4</v>
      </c>
      <c r="CJ25" s="52">
        <v>2</v>
      </c>
      <c r="CK25" s="53">
        <v>3</v>
      </c>
      <c r="CM25" s="52">
        <v>3</v>
      </c>
      <c r="CN25" s="53">
        <v>4</v>
      </c>
    </row>
    <row r="26" spans="1:91" ht="12.75" hidden="1">
      <c r="A26" s="27">
        <f t="shared" si="0"/>
        <v>0</v>
      </c>
      <c r="B26" s="27">
        <f t="shared" si="20"/>
        <v>0</v>
      </c>
      <c r="C26" s="35">
        <f>IF(F$18=0,$CA26,IF(F$18=1,$CD26,IF(F$18=2,$CG26,IF(F$18=3,$CJ26,$CL26))))</f>
        <v>0</v>
      </c>
      <c r="D26" s="36">
        <f t="shared" si="2"/>
      </c>
      <c r="E26" s="45"/>
      <c r="F26" s="45"/>
      <c r="G26" s="35">
        <f>IF(F$18=0,$CB26,IF(F$18=1,$CE26,IF(F$18=2,$CH26,IF(F$18=3,$CK26,$CM26))))</f>
        <v>0</v>
      </c>
      <c r="H26" s="36">
        <f t="shared" si="4"/>
      </c>
      <c r="I26" s="45"/>
      <c r="J26" s="45"/>
      <c r="K26" s="45"/>
      <c r="W26" s="27">
        <f t="shared" si="5"/>
        <v>0</v>
      </c>
      <c r="X26" s="27">
        <f t="shared" si="21"/>
        <v>0</v>
      </c>
      <c r="Y26" s="35">
        <f>IF(AB$18=0,$CA26,IF(AB$18=1,$CD26,IF(AB$18=2,$CG26,IF(AB$18=3,$CJ26,$CL26))))</f>
        <v>0</v>
      </c>
      <c r="Z26" s="36">
        <f t="shared" si="7"/>
      </c>
      <c r="AA26" s="45"/>
      <c r="AB26" s="45"/>
      <c r="AC26" s="35">
        <f>IF(AB$18=0,$CB26,IF(AB$18=1,$CE26,IF(AB$18=2,$CH26,IF(AB$18=3,$CK26,$CM26))))</f>
        <v>0</v>
      </c>
      <c r="AD26" s="36">
        <f t="shared" si="9"/>
      </c>
      <c r="AE26" s="45"/>
      <c r="AF26" s="45"/>
      <c r="AG26" s="45"/>
      <c r="AS26" s="27">
        <f t="shared" si="10"/>
        <v>0</v>
      </c>
      <c r="AT26" s="27">
        <f t="shared" si="22"/>
        <v>0</v>
      </c>
      <c r="AU26" s="35">
        <f>IF(AX$18=0,$CA26,IF(AX$18=1,$CD26,IF(AX$18=2,$CG26,IF(AX$18=3,$CJ26,$CL26))))</f>
        <v>0</v>
      </c>
      <c r="AV26" s="36">
        <f t="shared" si="12"/>
      </c>
      <c r="AW26" s="45"/>
      <c r="AX26" s="45"/>
      <c r="AY26" s="35">
        <f>IF(AX$18=0,$CB26,IF(AX$18=1,$CE26,IF(AX$18=2,$CH26,IF(AX$18=3,$CK26,$CM26))))</f>
        <v>0</v>
      </c>
      <c r="AZ26" s="36">
        <f t="shared" si="14"/>
      </c>
      <c r="BA26" s="45"/>
      <c r="BB26" s="45"/>
      <c r="BC26" s="45"/>
      <c r="BO26" s="27">
        <f t="shared" si="15"/>
        <v>0</v>
      </c>
      <c r="BP26" s="27">
        <f t="shared" si="23"/>
        <v>0</v>
      </c>
      <c r="BQ26" s="35">
        <f>IF(BT$18=0,$CA26,IF(BT$18=1,$CD26,IF(BT$18=2,$CG26,IF(BT$18=3,$CJ26,$CL26))))</f>
        <v>0</v>
      </c>
      <c r="BR26" s="36">
        <f t="shared" si="17"/>
      </c>
      <c r="BS26" s="45"/>
      <c r="BT26" s="45"/>
      <c r="BU26" s="35">
        <f>IF(BT$18=0,$CB26,IF(BT$18=1,$CE26,IF(BT$18=2,$CH26,IF(BT$18=3,$CK26,$CM26))))</f>
        <v>0</v>
      </c>
      <c r="BV26" s="36">
        <f t="shared" si="19"/>
      </c>
      <c r="BW26" s="45"/>
      <c r="BX26" s="45"/>
      <c r="BY26" s="45"/>
      <c r="CA26" s="56">
        <v>3</v>
      </c>
      <c r="CB26" s="57">
        <v>5</v>
      </c>
      <c r="CD26" s="48">
        <v>3</v>
      </c>
      <c r="CE26" s="49">
        <v>7</v>
      </c>
      <c r="CG26" s="48">
        <v>5</v>
      </c>
      <c r="CH26" s="49">
        <v>6</v>
      </c>
      <c r="CJ26" s="54">
        <v>1</v>
      </c>
      <c r="CK26" s="55">
        <v>3</v>
      </c>
      <c r="CL26" s="7"/>
      <c r="CM26" s="7"/>
    </row>
    <row r="27" spans="1:91" ht="13.5" hidden="1" thickBot="1">
      <c r="A27" s="27">
        <f t="shared" si="0"/>
        <v>0</v>
      </c>
      <c r="B27" s="27">
        <f t="shared" si="20"/>
        <v>0</v>
      </c>
      <c r="C27" s="37">
        <f>IF(F$18=0,$CA27,IF(F$18=1,$CD27,IF(F$18=2,$CG27,IF(F$18=3,$CJ27,$CL27))))</f>
        <v>0</v>
      </c>
      <c r="D27" s="38">
        <f t="shared" si="2"/>
      </c>
      <c r="E27" s="46"/>
      <c r="F27" s="46"/>
      <c r="G27" s="37">
        <f>IF(F$18=0,$CB27,IF(F$18=1,$CE27,IF(F$18=2,$CH27,IF(F$18=3,$CK27,$CM27))))</f>
        <v>0</v>
      </c>
      <c r="H27" s="38">
        <f t="shared" si="4"/>
      </c>
      <c r="I27" s="46"/>
      <c r="J27" s="46"/>
      <c r="K27" s="46"/>
      <c r="W27" s="27">
        <f t="shared" si="5"/>
        <v>0</v>
      </c>
      <c r="X27" s="27">
        <f t="shared" si="21"/>
        <v>0</v>
      </c>
      <c r="Y27" s="37">
        <f>IF(AB$18=0,$CA27,IF(AB$18=1,$CD27,IF(AB$18=2,$CG27,IF(AB$18=3,$CJ27,$CL27))))</f>
        <v>0</v>
      </c>
      <c r="Z27" s="38">
        <f t="shared" si="7"/>
      </c>
      <c r="AA27" s="46"/>
      <c r="AB27" s="46"/>
      <c r="AC27" s="37">
        <f>IF(AB$18=0,$CB27,IF(AB$18=1,$CE27,IF(AB$18=2,$CH27,IF(AB$18=3,$CK27,$CM27))))</f>
        <v>0</v>
      </c>
      <c r="AD27" s="38">
        <f t="shared" si="9"/>
      </c>
      <c r="AE27" s="46"/>
      <c r="AF27" s="46"/>
      <c r="AG27" s="46"/>
      <c r="AS27" s="27">
        <f t="shared" si="10"/>
        <v>0</v>
      </c>
      <c r="AT27" s="27">
        <f t="shared" si="22"/>
        <v>0</v>
      </c>
      <c r="AU27" s="37">
        <f>IF(AX$18=0,$CA27,IF(AX$18=1,$CD27,IF(AX$18=2,$CG27,IF(AX$18=3,$CJ27,$CL27))))</f>
        <v>0</v>
      </c>
      <c r="AV27" s="38">
        <f t="shared" si="12"/>
      </c>
      <c r="AW27" s="46"/>
      <c r="AX27" s="46"/>
      <c r="AY27" s="37">
        <f>IF(AX$18=0,$CB27,IF(AX$18=1,$CE27,IF(AX$18=2,$CH27,IF(AX$18=3,$CK27,$CM27))))</f>
        <v>0</v>
      </c>
      <c r="AZ27" s="38">
        <f t="shared" si="14"/>
      </c>
      <c r="BA27" s="46"/>
      <c r="BB27" s="46"/>
      <c r="BC27" s="46"/>
      <c r="BO27" s="27">
        <f t="shared" si="15"/>
        <v>0</v>
      </c>
      <c r="BP27" s="27">
        <f t="shared" si="23"/>
        <v>0</v>
      </c>
      <c r="BQ27" s="37">
        <f>IF(BT$18=0,$CA27,IF(BT$18=1,$CD27,IF(BT$18=2,$CG27,IF(BT$18=3,$CJ27,$CL27))))</f>
        <v>0</v>
      </c>
      <c r="BR27" s="38">
        <f t="shared" si="17"/>
      </c>
      <c r="BS27" s="46"/>
      <c r="BT27" s="46"/>
      <c r="BU27" s="37">
        <f>IF(BT$18=0,$CB27,IF(BT$18=1,$CE27,IF(BT$18=2,$CH27,IF(BT$18=3,$CK27,$CM27))))</f>
        <v>0</v>
      </c>
      <c r="BV27" s="38">
        <f t="shared" si="19"/>
      </c>
      <c r="BW27" s="46"/>
      <c r="BX27" s="46"/>
      <c r="BY27" s="46"/>
      <c r="CA27" s="58">
        <v>4</v>
      </c>
      <c r="CB27" s="59">
        <v>8</v>
      </c>
      <c r="CD27" s="50">
        <v>1</v>
      </c>
      <c r="CE27" s="51">
        <v>5</v>
      </c>
      <c r="CG27" s="50">
        <v>1</v>
      </c>
      <c r="CH27" s="51">
        <v>4</v>
      </c>
      <c r="CJ27" s="58">
        <v>2</v>
      </c>
      <c r="CK27" s="59">
        <v>5</v>
      </c>
      <c r="CL27" s="7"/>
      <c r="CM27" s="7"/>
    </row>
    <row r="28" spans="1:91" ht="13.5" hidden="1" thickBot="1">
      <c r="A28" s="27">
        <f t="shared" si="0"/>
        <v>0</v>
      </c>
      <c r="B28" s="27">
        <f t="shared" si="20"/>
        <v>0</v>
      </c>
      <c r="C28" s="35">
        <f>IF(F$18=0,$CA28,IF(F$18=1,$CD28,IF(F$18=2,$CG28,IF(F$18=3,$CJ28,$CL28))))</f>
        <v>0</v>
      </c>
      <c r="D28" s="36">
        <f t="shared" si="2"/>
      </c>
      <c r="E28" s="45"/>
      <c r="F28" s="45"/>
      <c r="G28" s="35">
        <f>IF(F$18=0,$CB28,IF(F$18=1,$CE28,IF(F$18=2,$CH28,IF(F$18=3,$CK28,$CM28))))</f>
        <v>0</v>
      </c>
      <c r="H28" s="36">
        <f t="shared" si="4"/>
      </c>
      <c r="I28" s="45"/>
      <c r="J28" s="45"/>
      <c r="K28" s="45"/>
      <c r="W28" s="27">
        <f t="shared" si="5"/>
        <v>0</v>
      </c>
      <c r="X28" s="27">
        <f t="shared" si="21"/>
        <v>0</v>
      </c>
      <c r="Y28" s="35">
        <f>IF(AB$18=0,$CA28,IF(AB$18=1,$CD28,IF(AB$18=2,$CG28,IF(AB$18=3,$CJ28,$CL28))))</f>
        <v>0</v>
      </c>
      <c r="Z28" s="36">
        <f t="shared" si="7"/>
      </c>
      <c r="AA28" s="45"/>
      <c r="AB28" s="45"/>
      <c r="AC28" s="35">
        <f>IF(AB$18=0,$CB28,IF(AB$18=1,$CE28,IF(AB$18=2,$CH28,IF(AB$18=3,$CK28,$CM28))))</f>
        <v>0</v>
      </c>
      <c r="AD28" s="36">
        <f t="shared" si="9"/>
      </c>
      <c r="AE28" s="45"/>
      <c r="AF28" s="45"/>
      <c r="AG28" s="45"/>
      <c r="AS28" s="27">
        <f t="shared" si="10"/>
        <v>0</v>
      </c>
      <c r="AT28" s="27">
        <f t="shared" si="22"/>
        <v>0</v>
      </c>
      <c r="AU28" s="35">
        <f>IF(AX$18=0,$CA28,IF(AX$18=1,$CD28,IF(AX$18=2,$CG28,IF(AX$18=3,$CJ28,$CL28))))</f>
        <v>0</v>
      </c>
      <c r="AV28" s="36">
        <f t="shared" si="12"/>
      </c>
      <c r="AW28" s="45"/>
      <c r="AX28" s="45"/>
      <c r="AY28" s="35">
        <f>IF(AX$18=0,$CB28,IF(AX$18=1,$CE28,IF(AX$18=2,$CH28,IF(AX$18=3,$CK28,$CM28))))</f>
        <v>0</v>
      </c>
      <c r="AZ28" s="36">
        <f t="shared" si="14"/>
      </c>
      <c r="BA28" s="45"/>
      <c r="BB28" s="45"/>
      <c r="BC28" s="45"/>
      <c r="BO28" s="27">
        <f t="shared" si="15"/>
        <v>0</v>
      </c>
      <c r="BP28" s="27">
        <f t="shared" si="23"/>
        <v>0</v>
      </c>
      <c r="BQ28" s="35">
        <f>IF(BT$18=0,$CA28,IF(BT$18=1,$CD28,IF(BT$18=2,$CG28,IF(BT$18=3,$CJ28,$CL28))))</f>
        <v>0</v>
      </c>
      <c r="BR28" s="36">
        <f t="shared" si="17"/>
      </c>
      <c r="BS28" s="45"/>
      <c r="BT28" s="45"/>
      <c r="BU28" s="35">
        <f>IF(BT$18=0,$CB28,IF(BT$18=1,$CE28,IF(BT$18=2,$CH28,IF(BT$18=3,$CK28,$CM28))))</f>
        <v>0</v>
      </c>
      <c r="BV28" s="36">
        <f t="shared" si="19"/>
      </c>
      <c r="BW28" s="45"/>
      <c r="BX28" s="45"/>
      <c r="BY28" s="45"/>
      <c r="CA28" s="48">
        <v>1</v>
      </c>
      <c r="CB28" s="49">
        <v>6</v>
      </c>
      <c r="CD28" s="52">
        <v>4</v>
      </c>
      <c r="CE28" s="53">
        <v>6</v>
      </c>
      <c r="CG28" s="52">
        <v>2</v>
      </c>
      <c r="CH28" s="53">
        <v>3</v>
      </c>
      <c r="CJ28" s="48">
        <v>3</v>
      </c>
      <c r="CK28" s="49">
        <v>4</v>
      </c>
      <c r="CL28" s="7"/>
      <c r="CM28" s="7"/>
    </row>
    <row r="29" spans="1:91" ht="13.5" hidden="1" thickBot="1">
      <c r="A29" s="27">
        <f t="shared" si="0"/>
        <v>0</v>
      </c>
      <c r="B29" s="27">
        <f t="shared" si="20"/>
        <v>0</v>
      </c>
      <c r="C29" s="37">
        <f>IF(F$18=0,$CA29,IF(F$18=1,$CD29,IF(F$18=2,$CG29,IF(F$18=3,$CJ29,$CL29))))</f>
        <v>0</v>
      </c>
      <c r="D29" s="38">
        <f t="shared" si="2"/>
      </c>
      <c r="E29" s="46"/>
      <c r="F29" s="46"/>
      <c r="G29" s="37">
        <f>IF(F$18=0,$CB29,IF(F$18=1,$CE29,IF(F$18=2,$CH29,IF(F$18=3,$CK29,$CM29))))</f>
        <v>0</v>
      </c>
      <c r="H29" s="38">
        <f t="shared" si="4"/>
      </c>
      <c r="I29" s="46"/>
      <c r="J29" s="46"/>
      <c r="K29" s="46"/>
      <c r="W29" s="27">
        <f t="shared" si="5"/>
        <v>0</v>
      </c>
      <c r="X29" s="27">
        <f t="shared" si="21"/>
        <v>0</v>
      </c>
      <c r="Y29" s="37">
        <f>IF(AB$18=0,$CA29,IF(AB$18=1,$CD29,IF(AB$18=2,$CG29,IF(AB$18=3,$CJ29,$CL29))))</f>
        <v>0</v>
      </c>
      <c r="Z29" s="38">
        <f t="shared" si="7"/>
      </c>
      <c r="AA29" s="46"/>
      <c r="AB29" s="46"/>
      <c r="AC29" s="37">
        <f>IF(AB$18=0,$CB29,IF(AB$18=1,$CE29,IF(AB$18=2,$CH29,IF(AB$18=3,$CK29,$CM29))))</f>
        <v>0</v>
      </c>
      <c r="AD29" s="38">
        <f t="shared" si="9"/>
      </c>
      <c r="AE29" s="46"/>
      <c r="AF29" s="46"/>
      <c r="AG29" s="46"/>
      <c r="AS29" s="27">
        <f t="shared" si="10"/>
        <v>0</v>
      </c>
      <c r="AT29" s="27">
        <f t="shared" si="22"/>
        <v>0</v>
      </c>
      <c r="AU29" s="37">
        <f>IF(AX$18=0,$CA29,IF(AX$18=1,$CD29,IF(AX$18=2,$CG29,IF(AX$18=3,$CJ29,$CL29))))</f>
        <v>0</v>
      </c>
      <c r="AV29" s="38">
        <f t="shared" si="12"/>
      </c>
      <c r="AW29" s="46"/>
      <c r="AX29" s="46"/>
      <c r="AY29" s="37">
        <f>IF(AX$18=0,$CB29,IF(AX$18=1,$CE29,IF(AX$18=2,$CH29,IF(AX$18=3,$CK29,$CM29))))</f>
        <v>0</v>
      </c>
      <c r="AZ29" s="38">
        <f t="shared" si="14"/>
      </c>
      <c r="BA29" s="46"/>
      <c r="BB29" s="46"/>
      <c r="BC29" s="46"/>
      <c r="BO29" s="27">
        <f t="shared" si="15"/>
        <v>0</v>
      </c>
      <c r="BP29" s="27">
        <f t="shared" si="23"/>
        <v>0</v>
      </c>
      <c r="BQ29" s="37">
        <f>IF(BT$18=0,$CA29,IF(BT$18=1,$CD29,IF(BT$18=2,$CG29,IF(BT$18=3,$CJ29,$CL29))))</f>
        <v>0</v>
      </c>
      <c r="BR29" s="38">
        <f t="shared" si="17"/>
      </c>
      <c r="BS29" s="46"/>
      <c r="BT29" s="46"/>
      <c r="BU29" s="37">
        <f>IF(BT$18=0,$CB29,IF(BT$18=1,$CE29,IF(BT$18=2,$CH29,IF(BT$18=3,$CK29,$CM29))))</f>
        <v>0</v>
      </c>
      <c r="BV29" s="38">
        <f t="shared" si="19"/>
      </c>
      <c r="BW29" s="46"/>
      <c r="BX29" s="46"/>
      <c r="BY29" s="46"/>
      <c r="CA29" s="50">
        <v>2</v>
      </c>
      <c r="CB29" s="51">
        <v>5</v>
      </c>
      <c r="CD29" s="54">
        <v>2</v>
      </c>
      <c r="CE29" s="55">
        <v>5</v>
      </c>
      <c r="CG29" s="54">
        <v>4</v>
      </c>
      <c r="CH29" s="55">
        <v>5</v>
      </c>
      <c r="CJ29" s="52">
        <v>1</v>
      </c>
      <c r="CK29" s="53">
        <v>2</v>
      </c>
      <c r="CL29" s="7"/>
      <c r="CM29" s="7"/>
    </row>
    <row r="30" spans="1:90" ht="12.75" hidden="1">
      <c r="A30" s="27">
        <f t="shared" si="0"/>
        <v>0</v>
      </c>
      <c r="B30" s="27">
        <f t="shared" si="20"/>
        <v>0</v>
      </c>
      <c r="C30" s="35">
        <f>IF(F$18=0,$CA30,IF(F$18=1,$CD30,IF(F$18=2,$CG30,IF(F$18=3,$CI30,$CK30))))</f>
        <v>0</v>
      </c>
      <c r="D30" s="36">
        <f t="shared" si="2"/>
      </c>
      <c r="E30" s="45"/>
      <c r="F30" s="45"/>
      <c r="G30" s="35">
        <f>IF(F$18=0,$CB30,IF(F$18=1,$CE30,IF(F$18=2,$CH30,IF(F$18=3,$CJ30,$CL30))))</f>
        <v>0</v>
      </c>
      <c r="H30" s="36">
        <f t="shared" si="4"/>
      </c>
      <c r="I30" s="45"/>
      <c r="J30" s="45"/>
      <c r="K30" s="45"/>
      <c r="W30" s="27">
        <f t="shared" si="5"/>
        <v>0</v>
      </c>
      <c r="X30" s="27">
        <f t="shared" si="21"/>
        <v>0</v>
      </c>
      <c r="Y30" s="35">
        <f>IF(AB$18=0,$CA30,IF(AB$18=1,$CD30,IF(AB$18=2,$CG30,IF(AB$18=3,$CI30,$CK30))))</f>
        <v>0</v>
      </c>
      <c r="Z30" s="36">
        <f t="shared" si="7"/>
      </c>
      <c r="AA30" s="45"/>
      <c r="AB30" s="45"/>
      <c r="AC30" s="35">
        <f>IF(AB$18=0,$CB30,IF(AB$18=1,$CE30,IF(AB$18=2,$CH30,IF(AB$18=3,$CJ30,$CL30))))</f>
        <v>0</v>
      </c>
      <c r="AD30" s="36">
        <f t="shared" si="9"/>
      </c>
      <c r="AE30" s="45"/>
      <c r="AF30" s="45"/>
      <c r="AG30" s="45"/>
      <c r="AS30" s="27">
        <f t="shared" si="10"/>
        <v>0</v>
      </c>
      <c r="AT30" s="27">
        <f t="shared" si="22"/>
        <v>0</v>
      </c>
      <c r="AU30" s="35">
        <f>IF(AX$18=0,$CA30,IF(AX$18=1,$CD30,IF(AX$18=2,$CG30,IF(AX$18=3,$CI30,$CK30))))</f>
        <v>0</v>
      </c>
      <c r="AV30" s="36">
        <f t="shared" si="12"/>
      </c>
      <c r="AW30" s="45"/>
      <c r="AX30" s="45"/>
      <c r="AY30" s="35">
        <f>IF(AX$18=0,$CB30,IF(AX$18=1,$CE30,IF(AX$18=2,$CH30,IF(AX$18=3,$CJ30,$CL30))))</f>
        <v>0</v>
      </c>
      <c r="AZ30" s="36">
        <f t="shared" si="14"/>
      </c>
      <c r="BA30" s="45"/>
      <c r="BB30" s="45"/>
      <c r="BC30" s="45"/>
      <c r="BO30" s="27">
        <f t="shared" si="15"/>
        <v>0</v>
      </c>
      <c r="BP30" s="27">
        <f t="shared" si="23"/>
        <v>0</v>
      </c>
      <c r="BQ30" s="35">
        <f>IF(BT$18=0,$CA30,IF(BT$18=1,$CD30,IF(BT$18=2,$CG30,IF(BT$18=3,$CI30,$CK30))))</f>
        <v>0</v>
      </c>
      <c r="BR30" s="36">
        <f t="shared" si="17"/>
      </c>
      <c r="BS30" s="45"/>
      <c r="BT30" s="45"/>
      <c r="BU30" s="35">
        <f>IF(BT$18=0,$CB30,IF(BT$18=1,$CE30,IF(BT$18=2,$CH30,IF(BT$18=3,$CJ30,$CL30))))</f>
        <v>0</v>
      </c>
      <c r="BV30" s="36">
        <f t="shared" si="19"/>
      </c>
      <c r="BW30" s="45"/>
      <c r="BX30" s="45"/>
      <c r="BY30" s="45"/>
      <c r="CA30" s="50">
        <v>3</v>
      </c>
      <c r="CB30" s="51">
        <v>4</v>
      </c>
      <c r="CD30" s="56">
        <v>3</v>
      </c>
      <c r="CE30" s="57">
        <v>6</v>
      </c>
      <c r="CG30" s="56">
        <v>2</v>
      </c>
      <c r="CH30" s="57">
        <v>6</v>
      </c>
      <c r="CI30" s="7"/>
      <c r="CJ30" s="7"/>
      <c r="CK30" s="7"/>
      <c r="CL30" s="7"/>
    </row>
    <row r="31" spans="1:90" ht="13.5" hidden="1" thickBot="1">
      <c r="A31" s="27">
        <f t="shared" si="0"/>
        <v>0</v>
      </c>
      <c r="B31" s="27">
        <f t="shared" si="20"/>
        <v>0</v>
      </c>
      <c r="C31" s="37">
        <f>IF(F$18=0,$CA31,IF(F$18=1,$CD31,IF(F$18=2,$CG31,IF(F$18=3,$CI31,$CK31))))</f>
        <v>0</v>
      </c>
      <c r="D31" s="38">
        <f t="shared" si="2"/>
      </c>
      <c r="E31" s="46"/>
      <c r="F31" s="46"/>
      <c r="G31" s="37">
        <f>IF(F$18=0,$CB31,IF(F$18=1,$CE31,IF(F$18=2,$CH31,IF(F$18=3,$CJ31,$CL31))))</f>
        <v>0</v>
      </c>
      <c r="H31" s="38">
        <f t="shared" si="4"/>
      </c>
      <c r="I31" s="46"/>
      <c r="J31" s="46"/>
      <c r="K31" s="46"/>
      <c r="W31" s="27">
        <f t="shared" si="5"/>
        <v>0</v>
      </c>
      <c r="X31" s="27">
        <f t="shared" si="21"/>
        <v>0</v>
      </c>
      <c r="Y31" s="37">
        <f>IF(AB$18=0,$CA31,IF(AB$18=1,$CD31,IF(AB$18=2,$CG31,IF(AB$18=3,$CI31,$CK31))))</f>
        <v>0</v>
      </c>
      <c r="Z31" s="38">
        <f t="shared" si="7"/>
      </c>
      <c r="AA31" s="46"/>
      <c r="AB31" s="46"/>
      <c r="AC31" s="37">
        <f>IF(AB$18=0,$CB31,IF(AB$18=1,$CE31,IF(AB$18=2,$CH31,IF(AB$18=3,$CJ31,$CL31))))</f>
        <v>0</v>
      </c>
      <c r="AD31" s="38">
        <f t="shared" si="9"/>
      </c>
      <c r="AE31" s="46"/>
      <c r="AF31" s="46"/>
      <c r="AG31" s="46"/>
      <c r="AS31" s="27">
        <f t="shared" si="10"/>
        <v>0</v>
      </c>
      <c r="AT31" s="27">
        <f t="shared" si="22"/>
        <v>0</v>
      </c>
      <c r="AU31" s="37">
        <f>IF(AX$18=0,$CA31,IF(AX$18=1,$CD31,IF(AX$18=2,$CG31,IF(AX$18=3,$CI31,$CK31))))</f>
        <v>0</v>
      </c>
      <c r="AV31" s="38">
        <f t="shared" si="12"/>
      </c>
      <c r="AW31" s="46"/>
      <c r="AX31" s="46"/>
      <c r="AY31" s="37">
        <f>IF(AX$18=0,$CB31,IF(AX$18=1,$CE31,IF(AX$18=2,$CH31,IF(AX$18=3,$CJ31,$CL31))))</f>
        <v>0</v>
      </c>
      <c r="AZ31" s="38">
        <f t="shared" si="14"/>
      </c>
      <c r="BA31" s="46"/>
      <c r="BB31" s="46"/>
      <c r="BC31" s="46"/>
      <c r="BO31" s="27">
        <f t="shared" si="15"/>
        <v>0</v>
      </c>
      <c r="BP31" s="27">
        <f t="shared" si="23"/>
        <v>0</v>
      </c>
      <c r="BQ31" s="37">
        <f>IF(BT$18=0,$CA31,IF(BT$18=1,$CD31,IF(BT$18=2,$CG31,IF(BT$18=3,$CI31,$CK31))))</f>
        <v>0</v>
      </c>
      <c r="BR31" s="38">
        <f t="shared" si="17"/>
      </c>
      <c r="BS31" s="46"/>
      <c r="BT31" s="46"/>
      <c r="BU31" s="37">
        <f>IF(BT$18=0,$CB31,IF(BT$18=1,$CE31,IF(BT$18=2,$CH31,IF(BT$18=3,$CJ31,$CL31))))</f>
        <v>0</v>
      </c>
      <c r="BV31" s="38">
        <f t="shared" si="19"/>
      </c>
      <c r="BW31" s="46"/>
      <c r="BX31" s="46"/>
      <c r="BY31" s="46"/>
      <c r="CA31" s="52">
        <v>7</v>
      </c>
      <c r="CB31" s="53">
        <v>8</v>
      </c>
      <c r="CD31" s="58">
        <v>4</v>
      </c>
      <c r="CE31" s="59">
        <v>7</v>
      </c>
      <c r="CG31" s="58">
        <v>1</v>
      </c>
      <c r="CH31" s="59">
        <v>3</v>
      </c>
      <c r="CI31" s="7"/>
      <c r="CJ31" s="7"/>
      <c r="CK31" s="7"/>
      <c r="CL31" s="7"/>
    </row>
    <row r="32" spans="1:90" ht="12.75" hidden="1">
      <c r="A32" s="27">
        <f t="shared" si="0"/>
        <v>0</v>
      </c>
      <c r="B32" s="27">
        <f t="shared" si="20"/>
        <v>0</v>
      </c>
      <c r="C32" s="35">
        <f>IF(F$18=0,$CA32,IF(F$18=1,$CD32,IF(F$18=2,$CG32,IF(F$18=3,$CI32,$CK32))))</f>
        <v>0</v>
      </c>
      <c r="D32" s="36">
        <f t="shared" si="2"/>
      </c>
      <c r="E32" s="45"/>
      <c r="F32" s="45"/>
      <c r="G32" s="35">
        <f>IF(F$18=0,$CB32,IF(F$18=1,$CE32,IF(F$18=2,$CH32,IF(F$18=3,$CJ32,$CL32))))</f>
        <v>0</v>
      </c>
      <c r="H32" s="36">
        <f t="shared" si="4"/>
      </c>
      <c r="I32" s="45"/>
      <c r="J32" s="45"/>
      <c r="K32" s="45"/>
      <c r="W32" s="27">
        <f t="shared" si="5"/>
        <v>0</v>
      </c>
      <c r="X32" s="27">
        <f t="shared" si="21"/>
        <v>0</v>
      </c>
      <c r="Y32" s="35">
        <f>IF(AB$18=0,$CA32,IF(AB$18=1,$CD32,IF(AB$18=2,$CG32,IF(AB$18=3,$CI32,$CK32))))</f>
        <v>0</v>
      </c>
      <c r="Z32" s="36">
        <f t="shared" si="7"/>
      </c>
      <c r="AA32" s="45"/>
      <c r="AB32" s="45"/>
      <c r="AC32" s="35">
        <f>IF(AB$18=0,$CB32,IF(AB$18=1,$CE32,IF(AB$18=2,$CH32,IF(AB$18=3,$CJ32,$CL32))))</f>
        <v>0</v>
      </c>
      <c r="AD32" s="36">
        <f t="shared" si="9"/>
      </c>
      <c r="AE32" s="45"/>
      <c r="AF32" s="45"/>
      <c r="AG32" s="45"/>
      <c r="AS32" s="27">
        <f t="shared" si="10"/>
        <v>0</v>
      </c>
      <c r="AT32" s="27">
        <f t="shared" si="22"/>
        <v>0</v>
      </c>
      <c r="AU32" s="35">
        <f>IF(AX$18=0,$CA32,IF(AX$18=1,$CD32,IF(AX$18=2,$CG32,IF(AX$18=3,$CI32,$CK32))))</f>
        <v>0</v>
      </c>
      <c r="AV32" s="36">
        <f t="shared" si="12"/>
      </c>
      <c r="AW32" s="45"/>
      <c r="AX32" s="45"/>
      <c r="AY32" s="35">
        <f>IF(AX$18=0,$CB32,IF(AX$18=1,$CE32,IF(AX$18=2,$CH32,IF(AX$18=3,$CJ32,$CL32))))</f>
        <v>0</v>
      </c>
      <c r="AZ32" s="36">
        <f t="shared" si="14"/>
      </c>
      <c r="BA32" s="45"/>
      <c r="BB32" s="45"/>
      <c r="BC32" s="45"/>
      <c r="BO32" s="27">
        <f t="shared" si="15"/>
        <v>0</v>
      </c>
      <c r="BP32" s="27">
        <f t="shared" si="23"/>
        <v>0</v>
      </c>
      <c r="BQ32" s="35">
        <f>IF(BT$18=0,$CA32,IF(BT$18=1,$CD32,IF(BT$18=2,$CG32,IF(BT$18=3,$CI32,$CK32))))</f>
        <v>0</v>
      </c>
      <c r="BR32" s="36">
        <f t="shared" si="17"/>
      </c>
      <c r="BS32" s="45"/>
      <c r="BT32" s="45"/>
      <c r="BU32" s="35">
        <f>IF(BT$18=0,$CB32,IF(BT$18=1,$CE32,IF(BT$18=2,$CH32,IF(BT$18=3,$CJ32,$CL32))))</f>
        <v>0</v>
      </c>
      <c r="BV32" s="36">
        <f t="shared" si="19"/>
      </c>
      <c r="BW32" s="45"/>
      <c r="BX32" s="45"/>
      <c r="BY32" s="45"/>
      <c r="CA32" s="54">
        <v>1</v>
      </c>
      <c r="CB32" s="55">
        <v>5</v>
      </c>
      <c r="CD32" s="48">
        <v>2</v>
      </c>
      <c r="CE32" s="49">
        <v>3</v>
      </c>
      <c r="CG32" s="48">
        <v>4</v>
      </c>
      <c r="CH32" s="49">
        <v>6</v>
      </c>
      <c r="CI32" s="7"/>
      <c r="CJ32" s="7"/>
      <c r="CK32" s="7"/>
      <c r="CL32" s="7"/>
    </row>
    <row r="33" spans="1:90" ht="12.75" hidden="1">
      <c r="A33" s="27">
        <f t="shared" si="0"/>
        <v>0</v>
      </c>
      <c r="B33" s="27">
        <f t="shared" si="20"/>
        <v>0</v>
      </c>
      <c r="C33" s="37">
        <f>IF(F$18=0,$CA33,IF(F$18=1,$CD33,IF(F$18=2,$CG33,IF(F$18=3,$CI33,$CK33))))</f>
        <v>0</v>
      </c>
      <c r="D33" s="38">
        <f t="shared" si="2"/>
      </c>
      <c r="E33" s="46"/>
      <c r="F33" s="46"/>
      <c r="G33" s="37">
        <f>IF(F$18=0,$CB33,IF(F$18=1,$CE33,IF(F$18=2,$CH33,IF(F$18=3,$CJ33,$CL33))))</f>
        <v>0</v>
      </c>
      <c r="H33" s="38">
        <f t="shared" si="4"/>
      </c>
      <c r="I33" s="46"/>
      <c r="J33" s="46"/>
      <c r="K33" s="46"/>
      <c r="W33" s="27">
        <f t="shared" si="5"/>
        <v>0</v>
      </c>
      <c r="X33" s="27">
        <f t="shared" si="21"/>
        <v>0</v>
      </c>
      <c r="Y33" s="37">
        <f>IF(AB$18=0,$CA33,IF(AB$18=1,$CD33,IF(AB$18=2,$CG33,IF(AB$18=3,$CI33,$CK33))))</f>
        <v>0</v>
      </c>
      <c r="Z33" s="38">
        <f t="shared" si="7"/>
      </c>
      <c r="AA33" s="46"/>
      <c r="AB33" s="46"/>
      <c r="AC33" s="37">
        <f>IF(AB$18=0,$CB33,IF(AB$18=1,$CE33,IF(AB$18=2,$CH33,IF(AB$18=3,$CJ33,$CL33))))</f>
        <v>0</v>
      </c>
      <c r="AD33" s="38">
        <f t="shared" si="9"/>
      </c>
      <c r="AE33" s="46"/>
      <c r="AF33" s="46"/>
      <c r="AG33" s="46"/>
      <c r="AS33" s="27">
        <f t="shared" si="10"/>
        <v>0</v>
      </c>
      <c r="AT33" s="27">
        <f t="shared" si="22"/>
        <v>0</v>
      </c>
      <c r="AU33" s="37">
        <f>IF(AX$18=0,$CA33,IF(AX$18=1,$CD33,IF(AX$18=2,$CG33,IF(AX$18=3,$CI33,$CK33))))</f>
        <v>0</v>
      </c>
      <c r="AV33" s="38">
        <f t="shared" si="12"/>
      </c>
      <c r="AW33" s="46"/>
      <c r="AX33" s="46"/>
      <c r="AY33" s="37">
        <f>IF(AX$18=0,$CB33,IF(AX$18=1,$CE33,IF(AX$18=2,$CH33,IF(AX$18=3,$CJ33,$CL33))))</f>
        <v>0</v>
      </c>
      <c r="AZ33" s="38">
        <f t="shared" si="14"/>
      </c>
      <c r="BA33" s="46"/>
      <c r="BB33" s="46"/>
      <c r="BC33" s="46"/>
      <c r="BO33" s="27">
        <f t="shared" si="15"/>
        <v>0</v>
      </c>
      <c r="BP33" s="27">
        <f t="shared" si="23"/>
        <v>0</v>
      </c>
      <c r="BQ33" s="37">
        <f>IF(BT$18=0,$CA33,IF(BT$18=1,$CD33,IF(BT$18=2,$CG33,IF(BT$18=3,$CI33,$CK33))))</f>
        <v>0</v>
      </c>
      <c r="BR33" s="38">
        <f t="shared" si="17"/>
      </c>
      <c r="BS33" s="46"/>
      <c r="BT33" s="46"/>
      <c r="BU33" s="37">
        <f>IF(BT$18=0,$CB33,IF(BT$18=1,$CE33,IF(BT$18=2,$CH33,IF(BT$18=3,$CJ33,$CL33))))</f>
        <v>0</v>
      </c>
      <c r="BV33" s="38">
        <f t="shared" si="19"/>
      </c>
      <c r="BW33" s="46"/>
      <c r="BX33" s="46"/>
      <c r="BY33" s="46"/>
      <c r="CA33" s="56">
        <v>2</v>
      </c>
      <c r="CB33" s="57">
        <v>4</v>
      </c>
      <c r="CD33" s="50">
        <v>1</v>
      </c>
      <c r="CE33" s="51">
        <v>4</v>
      </c>
      <c r="CG33" s="50">
        <v>3</v>
      </c>
      <c r="CH33" s="51">
        <v>5</v>
      </c>
      <c r="CI33" s="7"/>
      <c r="CJ33" s="7"/>
      <c r="CK33" s="7"/>
      <c r="CL33" s="7"/>
    </row>
    <row r="34" spans="1:90" ht="13.5" hidden="1" thickBot="1">
      <c r="A34" s="27">
        <f t="shared" si="0"/>
        <v>0</v>
      </c>
      <c r="B34" s="27">
        <f t="shared" si="20"/>
        <v>0</v>
      </c>
      <c r="C34" s="35">
        <f>IF(F$18=0,$CA34,IF(F$18=1,$CD34,IF(F$18=2,$CG34,IF(F$18=3,$CI34,$CK34))))</f>
        <v>0</v>
      </c>
      <c r="D34" s="36">
        <f t="shared" si="2"/>
      </c>
      <c r="E34" s="45"/>
      <c r="F34" s="45"/>
      <c r="G34" s="35">
        <f>IF(F$18=0,$CB34,IF(F$18=1,$CE34,IF(F$18=2,$CH34,IF(F$18=3,$CJ34,$CL34))))</f>
        <v>0</v>
      </c>
      <c r="H34" s="36">
        <f t="shared" si="4"/>
      </c>
      <c r="I34" s="45"/>
      <c r="J34" s="45"/>
      <c r="K34" s="45"/>
      <c r="W34" s="27">
        <f t="shared" si="5"/>
        <v>0</v>
      </c>
      <c r="X34" s="27">
        <f t="shared" si="21"/>
        <v>0</v>
      </c>
      <c r="Y34" s="35">
        <f>IF(AB$18=0,$CA34,IF(AB$18=1,$CD34,IF(AB$18=2,$CG34,IF(AB$18=3,$CI34,$CK34))))</f>
        <v>0</v>
      </c>
      <c r="Z34" s="36">
        <f t="shared" si="7"/>
      </c>
      <c r="AA34" s="45"/>
      <c r="AB34" s="45"/>
      <c r="AC34" s="35">
        <f>IF(AB$18=0,$CB34,IF(AB$18=1,$CE34,IF(AB$18=2,$CH34,IF(AB$18=3,$CJ34,$CL34))))</f>
        <v>0</v>
      </c>
      <c r="AD34" s="36">
        <f t="shared" si="9"/>
      </c>
      <c r="AE34" s="45"/>
      <c r="AF34" s="45"/>
      <c r="AG34" s="45"/>
      <c r="AS34" s="27">
        <f t="shared" si="10"/>
        <v>0</v>
      </c>
      <c r="AT34" s="27">
        <f t="shared" si="22"/>
        <v>0</v>
      </c>
      <c r="AU34" s="35">
        <f>IF(AX$18=0,$CA34,IF(AX$18=1,$CD34,IF(AX$18=2,$CG34,IF(AX$18=3,$CI34,$CK34))))</f>
        <v>0</v>
      </c>
      <c r="AV34" s="36">
        <f t="shared" si="12"/>
      </c>
      <c r="AW34" s="45"/>
      <c r="AX34" s="45"/>
      <c r="AY34" s="35">
        <f>IF(AX$18=0,$CB34,IF(AX$18=1,$CE34,IF(AX$18=2,$CH34,IF(AX$18=3,$CJ34,$CL34))))</f>
        <v>0</v>
      </c>
      <c r="AZ34" s="36">
        <f t="shared" si="14"/>
      </c>
      <c r="BA34" s="45"/>
      <c r="BB34" s="45"/>
      <c r="BC34" s="45"/>
      <c r="BO34" s="27">
        <f t="shared" si="15"/>
        <v>0</v>
      </c>
      <c r="BP34" s="27">
        <f t="shared" si="23"/>
        <v>0</v>
      </c>
      <c r="BQ34" s="35">
        <f>IF(BT$18=0,$CA34,IF(BT$18=1,$CD34,IF(BT$18=2,$CG34,IF(BT$18=3,$CI34,$CK34))))</f>
        <v>0</v>
      </c>
      <c r="BR34" s="36">
        <f t="shared" si="17"/>
      </c>
      <c r="BS34" s="45"/>
      <c r="BT34" s="45"/>
      <c r="BU34" s="35">
        <f>IF(BT$18=0,$CB34,IF(BT$18=1,$CE34,IF(BT$18=2,$CH34,IF(BT$18=3,$CJ34,$CL34))))</f>
        <v>0</v>
      </c>
      <c r="BV34" s="36">
        <f t="shared" si="19"/>
      </c>
      <c r="BW34" s="45"/>
      <c r="BX34" s="45"/>
      <c r="BY34" s="45"/>
      <c r="CA34" s="56">
        <v>3</v>
      </c>
      <c r="CB34" s="57">
        <v>8</v>
      </c>
      <c r="CD34" s="52">
        <v>5</v>
      </c>
      <c r="CE34" s="53">
        <v>7</v>
      </c>
      <c r="CG34" s="52">
        <v>1</v>
      </c>
      <c r="CH34" s="53">
        <v>2</v>
      </c>
      <c r="CI34" s="7"/>
      <c r="CJ34" s="7"/>
      <c r="CK34" s="7"/>
      <c r="CL34" s="7"/>
    </row>
    <row r="35" spans="1:89" ht="13.5" hidden="1" thickBot="1">
      <c r="A35" s="27">
        <f t="shared" si="0"/>
        <v>0</v>
      </c>
      <c r="B35" s="27">
        <f t="shared" si="20"/>
        <v>0</v>
      </c>
      <c r="C35" s="37">
        <f aca="true" t="shared" si="24" ref="C35:C44">IF(F$18=0,$CA35,IF(F$18=1,$CD35,IF(F$18=2,$CF35,IF(F$18=3,$CH35,$CJ35))))</f>
        <v>0</v>
      </c>
      <c r="D35" s="38">
        <f t="shared" si="2"/>
      </c>
      <c r="E35" s="46"/>
      <c r="F35" s="46"/>
      <c r="G35" s="37">
        <f aca="true" t="shared" si="25" ref="G35:G41">IF(F$18=0,$CB35,IF(F$18=1,$CE35,IF(F$18=2,$CG35,IF(F$18=3,$CI35,$CK35))))</f>
        <v>0</v>
      </c>
      <c r="H35" s="38">
        <f t="shared" si="4"/>
      </c>
      <c r="I35" s="46"/>
      <c r="J35" s="46"/>
      <c r="K35" s="46"/>
      <c r="W35" s="27">
        <f t="shared" si="5"/>
        <v>0</v>
      </c>
      <c r="X35" s="27">
        <f t="shared" si="21"/>
        <v>0</v>
      </c>
      <c r="Y35" s="37">
        <f aca="true" t="shared" si="26" ref="Y35:Y44">IF(AB$18=0,$CA35,IF(AB$18=1,$CD35,IF(AB$18=2,$CF35,IF(AB$18=3,$CH35,$CJ35))))</f>
        <v>0</v>
      </c>
      <c r="Z35" s="38">
        <f t="shared" si="7"/>
      </c>
      <c r="AA35" s="46"/>
      <c r="AB35" s="46"/>
      <c r="AC35" s="37">
        <f aca="true" t="shared" si="27" ref="AC35:AC41">IF(AB$18=0,$CB35,IF(AB$18=1,$CE35,IF(AB$18=2,$CG35,IF(AB$18=3,$CI35,$CK35))))</f>
        <v>0</v>
      </c>
      <c r="AD35" s="38">
        <f t="shared" si="9"/>
      </c>
      <c r="AE35" s="46"/>
      <c r="AF35" s="46"/>
      <c r="AG35" s="46"/>
      <c r="AS35" s="27">
        <f t="shared" si="10"/>
        <v>0</v>
      </c>
      <c r="AT35" s="27">
        <f t="shared" si="22"/>
        <v>0</v>
      </c>
      <c r="AU35" s="37">
        <f aca="true" t="shared" si="28" ref="AU35:AU44">IF(AX$18=0,$CA35,IF(AX$18=1,$CD35,IF(AX$18=2,$CF35,IF(AX$18=3,$CH35,$CJ35))))</f>
        <v>0</v>
      </c>
      <c r="AV35" s="38">
        <f t="shared" si="12"/>
      </c>
      <c r="AW35" s="46"/>
      <c r="AX35" s="46"/>
      <c r="AY35" s="37">
        <f aca="true" t="shared" si="29" ref="AY35:AY41">IF(AX$18=0,$CB35,IF(AX$18=1,$CE35,IF(AX$18=2,$CG35,IF(AX$18=3,$CI35,$CK35))))</f>
        <v>0</v>
      </c>
      <c r="AZ35" s="38">
        <f t="shared" si="14"/>
      </c>
      <c r="BA35" s="46"/>
      <c r="BB35" s="46"/>
      <c r="BC35" s="46"/>
      <c r="BO35" s="27">
        <f t="shared" si="15"/>
        <v>0</v>
      </c>
      <c r="BP35" s="27">
        <f t="shared" si="23"/>
        <v>0</v>
      </c>
      <c r="BQ35" s="37">
        <f aca="true" t="shared" si="30" ref="BQ35:BQ44">IF(BT$18=0,$CA35,IF(BT$18=1,$CD35,IF(BT$18=2,$CF35,IF(BT$18=3,$CH35,$CJ35))))</f>
        <v>0</v>
      </c>
      <c r="BR35" s="38">
        <f t="shared" si="17"/>
      </c>
      <c r="BS35" s="46"/>
      <c r="BT35" s="46"/>
      <c r="BU35" s="37">
        <f aca="true" t="shared" si="31" ref="BU35:BU41">IF(BT$18=0,$CB35,IF(BT$18=1,$CE35,IF(BT$18=2,$CG35,IF(BT$18=3,$CI35,$CK35))))</f>
        <v>0</v>
      </c>
      <c r="BV35" s="38">
        <f t="shared" si="19"/>
      </c>
      <c r="BW35" s="46"/>
      <c r="BX35" s="46"/>
      <c r="BY35" s="46"/>
      <c r="CA35" s="58">
        <v>6</v>
      </c>
      <c r="CB35" s="59">
        <v>7</v>
      </c>
      <c r="CD35" s="54">
        <v>1</v>
      </c>
      <c r="CE35" s="55">
        <v>3</v>
      </c>
      <c r="CF35" s="7"/>
      <c r="CG35" s="7"/>
      <c r="CH35" s="7"/>
      <c r="CI35" s="7"/>
      <c r="CJ35" s="7"/>
      <c r="CK35" s="7"/>
    </row>
    <row r="36" spans="1:89" ht="12.75" hidden="1">
      <c r="A36" s="27">
        <f t="shared" si="0"/>
        <v>0</v>
      </c>
      <c r="B36" s="27">
        <f t="shared" si="20"/>
        <v>0</v>
      </c>
      <c r="C36" s="35">
        <f t="shared" si="24"/>
        <v>0</v>
      </c>
      <c r="D36" s="36">
        <f t="shared" si="2"/>
      </c>
      <c r="E36" s="45"/>
      <c r="F36" s="45"/>
      <c r="G36" s="35">
        <f t="shared" si="25"/>
        <v>0</v>
      </c>
      <c r="H36" s="36">
        <f t="shared" si="4"/>
      </c>
      <c r="I36" s="45"/>
      <c r="J36" s="45"/>
      <c r="K36" s="45"/>
      <c r="W36" s="27">
        <f t="shared" si="5"/>
        <v>0</v>
      </c>
      <c r="X36" s="27">
        <f t="shared" si="21"/>
        <v>0</v>
      </c>
      <c r="Y36" s="35">
        <f t="shared" si="26"/>
        <v>0</v>
      </c>
      <c r="Z36" s="36">
        <f t="shared" si="7"/>
      </c>
      <c r="AA36" s="45"/>
      <c r="AB36" s="45"/>
      <c r="AC36" s="35">
        <f t="shared" si="27"/>
        <v>0</v>
      </c>
      <c r="AD36" s="36">
        <f t="shared" si="9"/>
      </c>
      <c r="AE36" s="45"/>
      <c r="AF36" s="45"/>
      <c r="AG36" s="45"/>
      <c r="AS36" s="27">
        <f t="shared" si="10"/>
        <v>0</v>
      </c>
      <c r="AT36" s="27">
        <f t="shared" si="22"/>
        <v>0</v>
      </c>
      <c r="AU36" s="35">
        <f t="shared" si="28"/>
        <v>0</v>
      </c>
      <c r="AV36" s="36">
        <f t="shared" si="12"/>
      </c>
      <c r="AW36" s="45"/>
      <c r="AX36" s="45"/>
      <c r="AY36" s="35">
        <f t="shared" si="29"/>
        <v>0</v>
      </c>
      <c r="AZ36" s="36">
        <f t="shared" si="14"/>
      </c>
      <c r="BA36" s="45"/>
      <c r="BB36" s="45"/>
      <c r="BC36" s="45"/>
      <c r="BO36" s="27">
        <f t="shared" si="15"/>
        <v>0</v>
      </c>
      <c r="BP36" s="27">
        <f t="shared" si="23"/>
        <v>0</v>
      </c>
      <c r="BQ36" s="35">
        <f t="shared" si="30"/>
        <v>0</v>
      </c>
      <c r="BR36" s="36">
        <f t="shared" si="17"/>
      </c>
      <c r="BS36" s="45"/>
      <c r="BT36" s="45"/>
      <c r="BU36" s="35">
        <f t="shared" si="31"/>
        <v>0</v>
      </c>
      <c r="BV36" s="36">
        <f t="shared" si="19"/>
      </c>
      <c r="BW36" s="45"/>
      <c r="BX36" s="45"/>
      <c r="BY36" s="45"/>
      <c r="CA36" s="48">
        <v>1</v>
      </c>
      <c r="CB36" s="49">
        <v>4</v>
      </c>
      <c r="CD36" s="56">
        <v>2</v>
      </c>
      <c r="CE36" s="57">
        <v>4</v>
      </c>
      <c r="CF36" s="7"/>
      <c r="CG36" s="7"/>
      <c r="CH36" s="7"/>
      <c r="CI36" s="7"/>
      <c r="CJ36" s="7"/>
      <c r="CK36" s="7"/>
    </row>
    <row r="37" spans="1:89" ht="13.5" hidden="1" thickBot="1">
      <c r="A37" s="27">
        <f t="shared" si="0"/>
        <v>0</v>
      </c>
      <c r="B37" s="27">
        <f t="shared" si="20"/>
        <v>0</v>
      </c>
      <c r="C37" s="37">
        <f t="shared" si="24"/>
        <v>0</v>
      </c>
      <c r="D37" s="38">
        <f t="shared" si="2"/>
      </c>
      <c r="E37" s="46"/>
      <c r="F37" s="46"/>
      <c r="G37" s="37">
        <f t="shared" si="25"/>
        <v>0</v>
      </c>
      <c r="H37" s="38">
        <f t="shared" si="4"/>
      </c>
      <c r="I37" s="46"/>
      <c r="J37" s="46"/>
      <c r="K37" s="46"/>
      <c r="W37" s="27">
        <f t="shared" si="5"/>
        <v>0</v>
      </c>
      <c r="X37" s="27">
        <f t="shared" si="21"/>
        <v>0</v>
      </c>
      <c r="Y37" s="37">
        <f t="shared" si="26"/>
        <v>0</v>
      </c>
      <c r="Z37" s="38">
        <f t="shared" si="7"/>
      </c>
      <c r="AA37" s="46"/>
      <c r="AB37" s="46"/>
      <c r="AC37" s="37">
        <f t="shared" si="27"/>
        <v>0</v>
      </c>
      <c r="AD37" s="38">
        <f t="shared" si="9"/>
      </c>
      <c r="AE37" s="46"/>
      <c r="AF37" s="46"/>
      <c r="AG37" s="46"/>
      <c r="AS37" s="27">
        <f t="shared" si="10"/>
        <v>0</v>
      </c>
      <c r="AT37" s="27">
        <f t="shared" si="22"/>
        <v>0</v>
      </c>
      <c r="AU37" s="37">
        <f t="shared" si="28"/>
        <v>0</v>
      </c>
      <c r="AV37" s="38">
        <f t="shared" si="12"/>
      </c>
      <c r="AW37" s="46"/>
      <c r="AX37" s="46"/>
      <c r="AY37" s="37">
        <f t="shared" si="29"/>
        <v>0</v>
      </c>
      <c r="AZ37" s="38">
        <f t="shared" si="14"/>
      </c>
      <c r="BA37" s="46"/>
      <c r="BB37" s="46"/>
      <c r="BC37" s="46"/>
      <c r="BO37" s="27">
        <f t="shared" si="15"/>
        <v>0</v>
      </c>
      <c r="BP37" s="27">
        <f t="shared" si="23"/>
        <v>0</v>
      </c>
      <c r="BQ37" s="37">
        <f t="shared" si="30"/>
        <v>0</v>
      </c>
      <c r="BR37" s="38">
        <f t="shared" si="17"/>
      </c>
      <c r="BS37" s="46"/>
      <c r="BT37" s="46"/>
      <c r="BU37" s="37">
        <f t="shared" si="31"/>
        <v>0</v>
      </c>
      <c r="BV37" s="38">
        <f t="shared" si="19"/>
      </c>
      <c r="BW37" s="46"/>
      <c r="BX37" s="46"/>
      <c r="BY37" s="46"/>
      <c r="CA37" s="50">
        <v>2</v>
      </c>
      <c r="CB37" s="51">
        <v>3</v>
      </c>
      <c r="CD37" s="58">
        <v>6</v>
      </c>
      <c r="CE37" s="59">
        <v>7</v>
      </c>
      <c r="CF37" s="7"/>
      <c r="CG37" s="7"/>
      <c r="CH37" s="7"/>
      <c r="CI37" s="7"/>
      <c r="CJ37" s="7"/>
      <c r="CK37" s="7"/>
    </row>
    <row r="38" spans="1:89" ht="12.75" hidden="1">
      <c r="A38" s="27">
        <f t="shared" si="0"/>
        <v>0</v>
      </c>
      <c r="B38" s="27">
        <f t="shared" si="20"/>
        <v>0</v>
      </c>
      <c r="C38" s="35">
        <f t="shared" si="24"/>
        <v>0</v>
      </c>
      <c r="D38" s="36">
        <f t="shared" si="2"/>
      </c>
      <c r="E38" s="45"/>
      <c r="F38" s="45"/>
      <c r="G38" s="35">
        <f t="shared" si="25"/>
        <v>0</v>
      </c>
      <c r="H38" s="36">
        <f t="shared" si="4"/>
      </c>
      <c r="I38" s="45"/>
      <c r="J38" s="45"/>
      <c r="K38" s="45"/>
      <c r="W38" s="27">
        <f t="shared" si="5"/>
        <v>0</v>
      </c>
      <c r="X38" s="27">
        <f t="shared" si="21"/>
        <v>0</v>
      </c>
      <c r="Y38" s="35">
        <f t="shared" si="26"/>
        <v>0</v>
      </c>
      <c r="Z38" s="36">
        <f t="shared" si="7"/>
      </c>
      <c r="AA38" s="45"/>
      <c r="AB38" s="45"/>
      <c r="AC38" s="35">
        <f t="shared" si="27"/>
        <v>0</v>
      </c>
      <c r="AD38" s="36">
        <f t="shared" si="9"/>
      </c>
      <c r="AE38" s="45"/>
      <c r="AF38" s="45"/>
      <c r="AG38" s="45"/>
      <c r="AS38" s="27">
        <f t="shared" si="10"/>
        <v>0</v>
      </c>
      <c r="AT38" s="27">
        <f t="shared" si="22"/>
        <v>0</v>
      </c>
      <c r="AU38" s="35">
        <f t="shared" si="28"/>
        <v>0</v>
      </c>
      <c r="AV38" s="36">
        <f t="shared" si="12"/>
      </c>
      <c r="AW38" s="45"/>
      <c r="AX38" s="45"/>
      <c r="AY38" s="35">
        <f t="shared" si="29"/>
        <v>0</v>
      </c>
      <c r="AZ38" s="36">
        <f t="shared" si="14"/>
      </c>
      <c r="BA38" s="45"/>
      <c r="BB38" s="45"/>
      <c r="BC38" s="45"/>
      <c r="BO38" s="27">
        <f t="shared" si="15"/>
        <v>0</v>
      </c>
      <c r="BP38" s="27">
        <f t="shared" si="23"/>
        <v>0</v>
      </c>
      <c r="BQ38" s="35">
        <f t="shared" si="30"/>
        <v>0</v>
      </c>
      <c r="BR38" s="36">
        <f t="shared" si="17"/>
      </c>
      <c r="BS38" s="45"/>
      <c r="BT38" s="45"/>
      <c r="BU38" s="35">
        <f t="shared" si="31"/>
        <v>0</v>
      </c>
      <c r="BV38" s="36">
        <f t="shared" si="19"/>
      </c>
      <c r="BW38" s="45"/>
      <c r="BX38" s="45"/>
      <c r="BY38" s="45"/>
      <c r="CA38" s="50">
        <v>5</v>
      </c>
      <c r="CB38" s="51">
        <v>7</v>
      </c>
      <c r="CD38" s="48">
        <v>1</v>
      </c>
      <c r="CE38" s="49">
        <v>2</v>
      </c>
      <c r="CF38" s="7"/>
      <c r="CG38" s="7"/>
      <c r="CH38" s="7"/>
      <c r="CI38" s="7"/>
      <c r="CJ38" s="7"/>
      <c r="CK38" s="7"/>
    </row>
    <row r="39" spans="1:89" ht="13.5" hidden="1" thickBot="1">
      <c r="A39" s="27">
        <f t="shared" si="0"/>
        <v>0</v>
      </c>
      <c r="B39" s="27">
        <f t="shared" si="20"/>
        <v>0</v>
      </c>
      <c r="C39" s="37">
        <f t="shared" si="24"/>
        <v>0</v>
      </c>
      <c r="D39" s="38">
        <f t="shared" si="2"/>
      </c>
      <c r="E39" s="46"/>
      <c r="F39" s="46"/>
      <c r="G39" s="37">
        <f t="shared" si="25"/>
        <v>0</v>
      </c>
      <c r="H39" s="38">
        <f t="shared" si="4"/>
      </c>
      <c r="I39" s="46"/>
      <c r="J39" s="46"/>
      <c r="K39" s="46"/>
      <c r="W39" s="27">
        <f t="shared" si="5"/>
        <v>0</v>
      </c>
      <c r="X39" s="27">
        <f t="shared" si="21"/>
        <v>0</v>
      </c>
      <c r="Y39" s="37">
        <f t="shared" si="26"/>
        <v>0</v>
      </c>
      <c r="Z39" s="38">
        <f t="shared" si="7"/>
      </c>
      <c r="AA39" s="46"/>
      <c r="AB39" s="46"/>
      <c r="AC39" s="37">
        <f t="shared" si="27"/>
        <v>0</v>
      </c>
      <c r="AD39" s="38">
        <f t="shared" si="9"/>
      </c>
      <c r="AE39" s="46"/>
      <c r="AF39" s="46"/>
      <c r="AG39" s="46"/>
      <c r="AS39" s="27">
        <f t="shared" si="10"/>
        <v>0</v>
      </c>
      <c r="AT39" s="27">
        <f t="shared" si="22"/>
        <v>0</v>
      </c>
      <c r="AU39" s="37">
        <f t="shared" si="28"/>
        <v>0</v>
      </c>
      <c r="AV39" s="38">
        <f t="shared" si="12"/>
      </c>
      <c r="AW39" s="46"/>
      <c r="AX39" s="46"/>
      <c r="AY39" s="37">
        <f t="shared" si="29"/>
        <v>0</v>
      </c>
      <c r="AZ39" s="38">
        <f t="shared" si="14"/>
      </c>
      <c r="BA39" s="46"/>
      <c r="BB39" s="46"/>
      <c r="BC39" s="46"/>
      <c r="BO39" s="27">
        <f t="shared" si="15"/>
        <v>0</v>
      </c>
      <c r="BP39" s="27">
        <f t="shared" si="23"/>
        <v>0</v>
      </c>
      <c r="BQ39" s="37">
        <f t="shared" si="30"/>
        <v>0</v>
      </c>
      <c r="BR39" s="38">
        <f t="shared" si="17"/>
      </c>
      <c r="BS39" s="46"/>
      <c r="BT39" s="46"/>
      <c r="BU39" s="37">
        <f t="shared" si="31"/>
        <v>0</v>
      </c>
      <c r="BV39" s="38">
        <f t="shared" si="19"/>
      </c>
      <c r="BW39" s="46"/>
      <c r="BX39" s="46"/>
      <c r="BY39" s="46"/>
      <c r="CA39" s="52">
        <v>6</v>
      </c>
      <c r="CB39" s="53">
        <v>8</v>
      </c>
      <c r="CD39" s="50">
        <v>3</v>
      </c>
      <c r="CE39" s="51">
        <v>4</v>
      </c>
      <c r="CF39" s="7"/>
      <c r="CG39" s="7"/>
      <c r="CH39" s="7"/>
      <c r="CI39" s="7"/>
      <c r="CJ39" s="7"/>
      <c r="CK39" s="7"/>
    </row>
    <row r="40" spans="1:89" ht="13.5" hidden="1" thickBot="1">
      <c r="A40" s="27">
        <f t="shared" si="0"/>
        <v>0</v>
      </c>
      <c r="B40" s="27">
        <f t="shared" si="20"/>
        <v>0</v>
      </c>
      <c r="C40" s="35">
        <f t="shared" si="24"/>
        <v>0</v>
      </c>
      <c r="D40" s="36">
        <f t="shared" si="2"/>
      </c>
      <c r="E40" s="45"/>
      <c r="F40" s="45"/>
      <c r="G40" s="35">
        <f t="shared" si="25"/>
        <v>0</v>
      </c>
      <c r="H40" s="36">
        <f t="shared" si="4"/>
      </c>
      <c r="I40" s="45"/>
      <c r="J40" s="45"/>
      <c r="K40" s="45"/>
      <c r="W40" s="27">
        <f t="shared" si="5"/>
        <v>0</v>
      </c>
      <c r="X40" s="27">
        <f t="shared" si="21"/>
        <v>0</v>
      </c>
      <c r="Y40" s="35">
        <f t="shared" si="26"/>
        <v>0</v>
      </c>
      <c r="Z40" s="36">
        <f t="shared" si="7"/>
      </c>
      <c r="AA40" s="45"/>
      <c r="AB40" s="45"/>
      <c r="AC40" s="35">
        <f t="shared" si="27"/>
        <v>0</v>
      </c>
      <c r="AD40" s="36">
        <f t="shared" si="9"/>
      </c>
      <c r="AE40" s="45"/>
      <c r="AF40" s="45"/>
      <c r="AG40" s="45"/>
      <c r="AS40" s="27">
        <f t="shared" si="10"/>
        <v>0</v>
      </c>
      <c r="AT40" s="27">
        <f t="shared" si="22"/>
        <v>0</v>
      </c>
      <c r="AU40" s="35">
        <f t="shared" si="28"/>
        <v>0</v>
      </c>
      <c r="AV40" s="36">
        <f t="shared" si="12"/>
      </c>
      <c r="AW40" s="45"/>
      <c r="AX40" s="45"/>
      <c r="AY40" s="35">
        <f t="shared" si="29"/>
        <v>0</v>
      </c>
      <c r="AZ40" s="36">
        <f t="shared" si="14"/>
      </c>
      <c r="BA40" s="45"/>
      <c r="BB40" s="45"/>
      <c r="BC40" s="45"/>
      <c r="BO40" s="27">
        <f t="shared" si="15"/>
        <v>0</v>
      </c>
      <c r="BP40" s="27">
        <f t="shared" si="23"/>
        <v>0</v>
      </c>
      <c r="BQ40" s="35">
        <f t="shared" si="30"/>
        <v>0</v>
      </c>
      <c r="BR40" s="36">
        <f t="shared" si="17"/>
      </c>
      <c r="BS40" s="45"/>
      <c r="BT40" s="45"/>
      <c r="BU40" s="35">
        <f t="shared" si="31"/>
        <v>0</v>
      </c>
      <c r="BV40" s="36">
        <f t="shared" si="19"/>
      </c>
      <c r="BW40" s="45"/>
      <c r="BX40" s="45"/>
      <c r="BY40" s="45"/>
      <c r="CA40" s="54">
        <v>1</v>
      </c>
      <c r="CB40" s="55">
        <v>3</v>
      </c>
      <c r="CD40" s="52">
        <v>5</v>
      </c>
      <c r="CE40" s="53">
        <v>6</v>
      </c>
      <c r="CF40" s="7"/>
      <c r="CG40" s="7"/>
      <c r="CH40" s="7"/>
      <c r="CI40" s="7"/>
      <c r="CJ40" s="7"/>
      <c r="CK40" s="7"/>
    </row>
    <row r="41" spans="1:81" ht="12.75" hidden="1">
      <c r="A41" s="27">
        <f t="shared" si="0"/>
        <v>0</v>
      </c>
      <c r="B41" s="27">
        <f t="shared" si="20"/>
        <v>0</v>
      </c>
      <c r="C41" s="37">
        <f t="shared" si="24"/>
        <v>0</v>
      </c>
      <c r="D41" s="38">
        <f t="shared" si="2"/>
      </c>
      <c r="E41" s="46"/>
      <c r="F41" s="46"/>
      <c r="G41" s="37">
        <f t="shared" si="25"/>
        <v>0</v>
      </c>
      <c r="H41" s="38">
        <f t="shared" si="4"/>
      </c>
      <c r="I41" s="46"/>
      <c r="J41" s="46"/>
      <c r="K41" s="46"/>
      <c r="W41" s="27">
        <f t="shared" si="5"/>
        <v>0</v>
      </c>
      <c r="X41" s="27">
        <f t="shared" si="21"/>
        <v>0</v>
      </c>
      <c r="Y41" s="37">
        <f t="shared" si="26"/>
        <v>0</v>
      </c>
      <c r="Z41" s="38">
        <f t="shared" si="7"/>
      </c>
      <c r="AA41" s="46"/>
      <c r="AB41" s="46"/>
      <c r="AC41" s="37">
        <f t="shared" si="27"/>
        <v>0</v>
      </c>
      <c r="AD41" s="38">
        <f t="shared" si="9"/>
      </c>
      <c r="AE41" s="46"/>
      <c r="AF41" s="46"/>
      <c r="AG41" s="46"/>
      <c r="AS41" s="27">
        <f t="shared" si="10"/>
        <v>0</v>
      </c>
      <c r="AT41" s="27">
        <f t="shared" si="22"/>
        <v>0</v>
      </c>
      <c r="AU41" s="37">
        <f t="shared" si="28"/>
        <v>0</v>
      </c>
      <c r="AV41" s="38">
        <f t="shared" si="12"/>
      </c>
      <c r="AW41" s="46"/>
      <c r="AX41" s="46"/>
      <c r="AY41" s="37">
        <f t="shared" si="29"/>
        <v>0</v>
      </c>
      <c r="AZ41" s="38">
        <f t="shared" si="14"/>
      </c>
      <c r="BA41" s="46"/>
      <c r="BB41" s="46"/>
      <c r="BC41" s="46"/>
      <c r="BO41" s="27">
        <f t="shared" si="15"/>
        <v>0</v>
      </c>
      <c r="BP41" s="27">
        <f t="shared" si="23"/>
        <v>0</v>
      </c>
      <c r="BQ41" s="37">
        <f t="shared" si="30"/>
        <v>0</v>
      </c>
      <c r="BR41" s="38">
        <f t="shared" si="17"/>
      </c>
      <c r="BS41" s="46"/>
      <c r="BT41" s="46"/>
      <c r="BU41" s="37">
        <f t="shared" si="31"/>
        <v>0</v>
      </c>
      <c r="BV41" s="38">
        <f t="shared" si="19"/>
      </c>
      <c r="BW41" s="46"/>
      <c r="BX41" s="46"/>
      <c r="BY41" s="46"/>
      <c r="CA41" s="56">
        <v>2</v>
      </c>
      <c r="CB41" s="57">
        <v>8</v>
      </c>
      <c r="CC41" s="7"/>
    </row>
    <row r="42" spans="1:88" ht="12.75" hidden="1">
      <c r="A42" s="27">
        <f t="shared" si="0"/>
        <v>0</v>
      </c>
      <c r="B42" s="27">
        <f t="shared" si="20"/>
        <v>0</v>
      </c>
      <c r="C42" s="35">
        <f t="shared" si="24"/>
        <v>0</v>
      </c>
      <c r="D42" s="36">
        <f t="shared" si="2"/>
      </c>
      <c r="E42" s="45"/>
      <c r="F42" s="45"/>
      <c r="G42" s="35">
        <f aca="true" t="shared" si="32" ref="G42:G47">IF(F$18=0,$CB42,IF(F$18=1,$CD42,IF(F$18=2,$CF42,IF(F$18=3,$CH42,$CJ42))))</f>
        <v>0</v>
      </c>
      <c r="H42" s="36">
        <f t="shared" si="4"/>
      </c>
      <c r="I42" s="45"/>
      <c r="J42" s="45"/>
      <c r="K42" s="45"/>
      <c r="W42" s="27">
        <f t="shared" si="5"/>
        <v>0</v>
      </c>
      <c r="X42" s="27">
        <f t="shared" si="21"/>
        <v>0</v>
      </c>
      <c r="Y42" s="35">
        <f t="shared" si="26"/>
        <v>0</v>
      </c>
      <c r="Z42" s="36">
        <f t="shared" si="7"/>
      </c>
      <c r="AA42" s="45"/>
      <c r="AB42" s="45"/>
      <c r="AC42" s="35">
        <f aca="true" t="shared" si="33" ref="AC42:AC47">IF(AB$18=0,$CB42,IF(AB$18=1,$CD42,IF(AB$18=2,$CF42,IF(AB$18=3,$CH42,$CJ42))))</f>
        <v>0</v>
      </c>
      <c r="AD42" s="36">
        <f t="shared" si="9"/>
      </c>
      <c r="AE42" s="45"/>
      <c r="AF42" s="45"/>
      <c r="AG42" s="45"/>
      <c r="AS42" s="27">
        <f t="shared" si="10"/>
        <v>0</v>
      </c>
      <c r="AT42" s="27">
        <f t="shared" si="22"/>
        <v>0</v>
      </c>
      <c r="AU42" s="35">
        <f t="shared" si="28"/>
        <v>0</v>
      </c>
      <c r="AV42" s="36">
        <f t="shared" si="12"/>
      </c>
      <c r="AW42" s="45"/>
      <c r="AX42" s="45"/>
      <c r="AY42" s="35">
        <f aca="true" t="shared" si="34" ref="AY42:AY47">IF(AX$18=0,$CB42,IF(AX$18=1,$CD42,IF(AX$18=2,$CF42,IF(AX$18=3,$CH42,$CJ42))))</f>
        <v>0</v>
      </c>
      <c r="AZ42" s="36">
        <f t="shared" si="14"/>
      </c>
      <c r="BA42" s="45"/>
      <c r="BB42" s="45"/>
      <c r="BC42" s="45"/>
      <c r="BO42" s="27">
        <f t="shared" si="15"/>
        <v>0</v>
      </c>
      <c r="BP42" s="27">
        <f t="shared" si="23"/>
        <v>0</v>
      </c>
      <c r="BQ42" s="35">
        <f t="shared" si="30"/>
        <v>0</v>
      </c>
      <c r="BR42" s="36">
        <f t="shared" si="17"/>
      </c>
      <c r="BS42" s="45"/>
      <c r="BT42" s="45"/>
      <c r="BU42" s="35">
        <f aca="true" t="shared" si="35" ref="BU42:BU47">IF(BT$18=0,$CB42,IF(BT$18=1,$CD42,IF(BT$18=2,$CF42,IF(BT$18=3,$CH42,$CJ42))))</f>
        <v>0</v>
      </c>
      <c r="BV42" s="36">
        <f t="shared" si="19"/>
      </c>
      <c r="BW42" s="45"/>
      <c r="BX42" s="45"/>
      <c r="BY42" s="45"/>
      <c r="CA42" s="56">
        <v>4</v>
      </c>
      <c r="CB42" s="57">
        <v>7</v>
      </c>
      <c r="CC42" s="7"/>
      <c r="CD42" s="7"/>
      <c r="CE42" s="7"/>
      <c r="CF42" s="7"/>
      <c r="CG42" s="7"/>
      <c r="CH42" s="7"/>
      <c r="CI42" s="7"/>
      <c r="CJ42" s="7"/>
    </row>
    <row r="43" spans="1:88" ht="13.5" hidden="1" thickBot="1">
      <c r="A43" s="27">
        <f t="shared" si="0"/>
        <v>0</v>
      </c>
      <c r="B43" s="27">
        <f t="shared" si="20"/>
        <v>0</v>
      </c>
      <c r="C43" s="37">
        <f t="shared" si="24"/>
        <v>0</v>
      </c>
      <c r="D43" s="38">
        <f t="shared" si="2"/>
      </c>
      <c r="E43" s="46"/>
      <c r="F43" s="46"/>
      <c r="G43" s="37">
        <f t="shared" si="32"/>
        <v>0</v>
      </c>
      <c r="H43" s="38">
        <f t="shared" si="4"/>
      </c>
      <c r="I43" s="46"/>
      <c r="J43" s="46"/>
      <c r="K43" s="46"/>
      <c r="W43" s="27">
        <f t="shared" si="5"/>
        <v>0</v>
      </c>
      <c r="X43" s="27">
        <f t="shared" si="21"/>
        <v>0</v>
      </c>
      <c r="Y43" s="37">
        <f t="shared" si="26"/>
        <v>0</v>
      </c>
      <c r="Z43" s="38">
        <f t="shared" si="7"/>
      </c>
      <c r="AA43" s="46"/>
      <c r="AB43" s="46"/>
      <c r="AC43" s="37">
        <f t="shared" si="33"/>
        <v>0</v>
      </c>
      <c r="AD43" s="38">
        <f t="shared" si="9"/>
      </c>
      <c r="AE43" s="46"/>
      <c r="AF43" s="46"/>
      <c r="AG43" s="46"/>
      <c r="AS43" s="27">
        <f t="shared" si="10"/>
        <v>0</v>
      </c>
      <c r="AT43" s="27">
        <f t="shared" si="22"/>
        <v>0</v>
      </c>
      <c r="AU43" s="37">
        <f t="shared" si="28"/>
        <v>0</v>
      </c>
      <c r="AV43" s="38">
        <f t="shared" si="12"/>
      </c>
      <c r="AW43" s="46"/>
      <c r="AX43" s="46"/>
      <c r="AY43" s="37">
        <f t="shared" si="34"/>
        <v>0</v>
      </c>
      <c r="AZ43" s="38">
        <f t="shared" si="14"/>
      </c>
      <c r="BA43" s="46"/>
      <c r="BB43" s="46"/>
      <c r="BC43" s="46"/>
      <c r="BO43" s="27">
        <f t="shared" si="15"/>
        <v>0</v>
      </c>
      <c r="BP43" s="27">
        <f t="shared" si="23"/>
        <v>0</v>
      </c>
      <c r="BQ43" s="37">
        <f t="shared" si="30"/>
        <v>0</v>
      </c>
      <c r="BR43" s="38">
        <f t="shared" si="17"/>
      </c>
      <c r="BS43" s="46"/>
      <c r="BT43" s="46"/>
      <c r="BU43" s="37">
        <f t="shared" si="35"/>
        <v>0</v>
      </c>
      <c r="BV43" s="38">
        <f t="shared" si="19"/>
      </c>
      <c r="BW43" s="46"/>
      <c r="BX43" s="46"/>
      <c r="BY43" s="46"/>
      <c r="CA43" s="58">
        <v>5</v>
      </c>
      <c r="CB43" s="59">
        <v>6</v>
      </c>
      <c r="CC43" s="7"/>
      <c r="CD43" s="7"/>
      <c r="CE43" s="7"/>
      <c r="CF43" s="7"/>
      <c r="CG43" s="7"/>
      <c r="CH43" s="7"/>
      <c r="CI43" s="7"/>
      <c r="CJ43" s="7"/>
    </row>
    <row r="44" spans="1:88" ht="12.75" hidden="1">
      <c r="A44" s="27">
        <f t="shared" si="0"/>
        <v>0</v>
      </c>
      <c r="B44" s="27">
        <f t="shared" si="20"/>
        <v>0</v>
      </c>
      <c r="C44" s="35">
        <f t="shared" si="24"/>
        <v>0</v>
      </c>
      <c r="D44" s="36">
        <f t="shared" si="2"/>
      </c>
      <c r="E44" s="45"/>
      <c r="F44" s="45"/>
      <c r="G44" s="35">
        <f t="shared" si="32"/>
        <v>0</v>
      </c>
      <c r="H44" s="36">
        <f t="shared" si="4"/>
      </c>
      <c r="I44" s="45"/>
      <c r="J44" s="45"/>
      <c r="K44" s="45"/>
      <c r="W44" s="27">
        <f t="shared" si="5"/>
        <v>0</v>
      </c>
      <c r="X44" s="27">
        <f t="shared" si="21"/>
        <v>0</v>
      </c>
      <c r="Y44" s="35">
        <f t="shared" si="26"/>
        <v>0</v>
      </c>
      <c r="Z44" s="36">
        <f t="shared" si="7"/>
      </c>
      <c r="AA44" s="45"/>
      <c r="AB44" s="45"/>
      <c r="AC44" s="35">
        <f t="shared" si="33"/>
        <v>0</v>
      </c>
      <c r="AD44" s="36">
        <f t="shared" si="9"/>
      </c>
      <c r="AE44" s="45"/>
      <c r="AF44" s="45"/>
      <c r="AG44" s="45"/>
      <c r="AS44" s="27">
        <f t="shared" si="10"/>
        <v>0</v>
      </c>
      <c r="AT44" s="27">
        <f t="shared" si="22"/>
        <v>0</v>
      </c>
      <c r="AU44" s="35">
        <f t="shared" si="28"/>
        <v>0</v>
      </c>
      <c r="AV44" s="36">
        <f t="shared" si="12"/>
      </c>
      <c r="AW44" s="45">
        <v>56</v>
      </c>
      <c r="AX44" s="45">
        <v>555</v>
      </c>
      <c r="AY44" s="35">
        <f t="shared" si="34"/>
        <v>0</v>
      </c>
      <c r="AZ44" s="36">
        <f t="shared" si="14"/>
      </c>
      <c r="BA44" s="45">
        <v>11</v>
      </c>
      <c r="BB44" s="45">
        <v>12</v>
      </c>
      <c r="BC44" s="45">
        <v>33</v>
      </c>
      <c r="BO44" s="27">
        <f t="shared" si="15"/>
        <v>0</v>
      </c>
      <c r="BP44" s="27">
        <f t="shared" si="23"/>
        <v>0</v>
      </c>
      <c r="BQ44" s="35">
        <f t="shared" si="30"/>
        <v>0</v>
      </c>
      <c r="BR44" s="36">
        <f t="shared" si="17"/>
      </c>
      <c r="BS44" s="45"/>
      <c r="BT44" s="45"/>
      <c r="BU44" s="35">
        <f t="shared" si="35"/>
        <v>0</v>
      </c>
      <c r="BV44" s="36">
        <f t="shared" si="19"/>
      </c>
      <c r="BW44" s="45"/>
      <c r="BX44" s="45"/>
      <c r="BY44" s="45"/>
      <c r="CA44" s="48">
        <v>1</v>
      </c>
      <c r="CB44" s="49">
        <v>2</v>
      </c>
      <c r="CC44" s="7"/>
      <c r="CD44" s="7"/>
      <c r="CE44" s="7"/>
      <c r="CF44" s="7"/>
      <c r="CG44" s="7"/>
      <c r="CH44" s="7"/>
      <c r="CI44" s="7"/>
      <c r="CJ44" s="7"/>
    </row>
    <row r="45" spans="1:88" ht="12.75" hidden="1">
      <c r="A45" s="27">
        <f t="shared" si="0"/>
        <v>0</v>
      </c>
      <c r="B45" s="27">
        <f t="shared" si="20"/>
        <v>0</v>
      </c>
      <c r="C45" s="37">
        <f>IF(F$18=0,$CA45,IF(F$18=1,$CC45,IF(F$18=2,$CE45,IF(F$18=3,$CG45,$CI45))))</f>
        <v>0</v>
      </c>
      <c r="D45" s="38">
        <f t="shared" si="2"/>
      </c>
      <c r="E45" s="46"/>
      <c r="F45" s="46"/>
      <c r="G45" s="37">
        <f t="shared" si="32"/>
        <v>0</v>
      </c>
      <c r="H45" s="38">
        <f t="shared" si="4"/>
      </c>
      <c r="I45" s="46"/>
      <c r="J45" s="46"/>
      <c r="K45" s="46"/>
      <c r="W45" s="27">
        <f t="shared" si="5"/>
        <v>0</v>
      </c>
      <c r="X45" s="27">
        <f t="shared" si="21"/>
        <v>0</v>
      </c>
      <c r="Y45" s="37">
        <f>IF(AB$18=0,$CA45,IF(AB$18=1,$CC45,IF(AB$18=2,$CE45,IF(AB$18=3,$CG45,$CI45))))</f>
        <v>0</v>
      </c>
      <c r="Z45" s="38">
        <f t="shared" si="7"/>
      </c>
      <c r="AA45" s="46"/>
      <c r="AB45" s="46"/>
      <c r="AC45" s="37">
        <f t="shared" si="33"/>
        <v>0</v>
      </c>
      <c r="AD45" s="38">
        <f t="shared" si="9"/>
      </c>
      <c r="AE45" s="46"/>
      <c r="AF45" s="46"/>
      <c r="AG45" s="46"/>
      <c r="AS45" s="27">
        <f t="shared" si="10"/>
        <v>0</v>
      </c>
      <c r="AT45" s="27">
        <f t="shared" si="22"/>
        <v>0</v>
      </c>
      <c r="AU45" s="37">
        <f>IF(AX$18=0,$CA45,IF(AX$18=1,$CC45,IF(AX$18=2,$CE45,IF(AX$18=3,$CG45,$CI45))))</f>
        <v>0</v>
      </c>
      <c r="AV45" s="38">
        <f t="shared" si="12"/>
      </c>
      <c r="AW45" s="46"/>
      <c r="AX45" s="46"/>
      <c r="AY45" s="37">
        <f t="shared" si="34"/>
        <v>0</v>
      </c>
      <c r="AZ45" s="38">
        <f t="shared" si="14"/>
      </c>
      <c r="BA45" s="46"/>
      <c r="BB45" s="46"/>
      <c r="BC45" s="46"/>
      <c r="BO45" s="27">
        <f t="shared" si="15"/>
        <v>0</v>
      </c>
      <c r="BP45" s="27">
        <f t="shared" si="23"/>
        <v>0</v>
      </c>
      <c r="BQ45" s="37">
        <f>IF(BT$18=0,$CA45,IF(BT$18=1,$CC45,IF(BT$18=2,$CE45,IF(BT$18=3,$CG45,$CI45))))</f>
        <v>0</v>
      </c>
      <c r="BR45" s="38">
        <f t="shared" si="17"/>
      </c>
      <c r="BS45" s="46"/>
      <c r="BT45" s="46"/>
      <c r="BU45" s="37">
        <f t="shared" si="35"/>
        <v>0</v>
      </c>
      <c r="BV45" s="38">
        <f t="shared" si="19"/>
      </c>
      <c r="BW45" s="46"/>
      <c r="BX45" s="46"/>
      <c r="BY45" s="46"/>
      <c r="CA45" s="50">
        <v>3</v>
      </c>
      <c r="CB45" s="51">
        <v>7</v>
      </c>
      <c r="CC45" s="7"/>
      <c r="CD45" s="7"/>
      <c r="CE45" s="7"/>
      <c r="CF45" s="7"/>
      <c r="CG45" s="7"/>
      <c r="CH45" s="7"/>
      <c r="CI45" s="7"/>
      <c r="CJ45" s="7"/>
    </row>
    <row r="46" spans="1:88" ht="12.75" hidden="1">
      <c r="A46" s="27">
        <f t="shared" si="0"/>
        <v>0</v>
      </c>
      <c r="B46" s="27">
        <f t="shared" si="20"/>
        <v>0</v>
      </c>
      <c r="C46" s="35">
        <f>IF(F$18=0,$CA46,IF(F$18=1,$CC46,IF(F$18=2,$CE46,IF(F$18=3,$CG46,$CI46))))</f>
        <v>0</v>
      </c>
      <c r="D46" s="36">
        <f t="shared" si="2"/>
      </c>
      <c r="E46" s="45"/>
      <c r="F46" s="45"/>
      <c r="G46" s="35">
        <f t="shared" si="32"/>
        <v>0</v>
      </c>
      <c r="H46" s="36">
        <f t="shared" si="4"/>
      </c>
      <c r="I46" s="45"/>
      <c r="J46" s="45"/>
      <c r="K46" s="45"/>
      <c r="W46" s="27">
        <f t="shared" si="5"/>
        <v>0</v>
      </c>
      <c r="X46" s="27">
        <f t="shared" si="21"/>
        <v>0</v>
      </c>
      <c r="Y46" s="35">
        <f>IF(AB$18=0,$CA46,IF(AB$18=1,$CC46,IF(AB$18=2,$CE46,IF(AB$18=3,$CG46,$CI46))))</f>
        <v>0</v>
      </c>
      <c r="Z46" s="36">
        <f t="shared" si="7"/>
      </c>
      <c r="AA46" s="45"/>
      <c r="AB46" s="45"/>
      <c r="AC46" s="35">
        <f t="shared" si="33"/>
        <v>0</v>
      </c>
      <c r="AD46" s="36">
        <f t="shared" si="9"/>
      </c>
      <c r="AE46" s="45"/>
      <c r="AF46" s="45"/>
      <c r="AG46" s="45"/>
      <c r="AS46" s="27">
        <f t="shared" si="10"/>
        <v>0</v>
      </c>
      <c r="AT46" s="27">
        <f t="shared" si="22"/>
        <v>0</v>
      </c>
      <c r="AU46" s="35">
        <f>IF(AX$18=0,$CA46,IF(AX$18=1,$CC46,IF(AX$18=2,$CE46,IF(AX$18=3,$CG46,$CI46))))</f>
        <v>0</v>
      </c>
      <c r="AV46" s="36">
        <f t="shared" si="12"/>
      </c>
      <c r="AW46" s="45"/>
      <c r="AX46" s="45"/>
      <c r="AY46" s="35">
        <f t="shared" si="34"/>
        <v>0</v>
      </c>
      <c r="AZ46" s="36">
        <f t="shared" si="14"/>
      </c>
      <c r="BA46" s="45"/>
      <c r="BB46" s="45"/>
      <c r="BC46" s="45"/>
      <c r="BO46" s="27">
        <f t="shared" si="15"/>
        <v>0</v>
      </c>
      <c r="BP46" s="27">
        <f t="shared" si="23"/>
        <v>0</v>
      </c>
      <c r="BQ46" s="35">
        <f>IF(BT$18=0,$CA46,IF(BT$18=1,$CC46,IF(BT$18=2,$CE46,IF(BT$18=3,$CG46,$CI46))))</f>
        <v>0</v>
      </c>
      <c r="BR46" s="36">
        <f t="shared" si="17"/>
      </c>
      <c r="BS46" s="45"/>
      <c r="BT46" s="45"/>
      <c r="BU46" s="35">
        <f t="shared" si="35"/>
        <v>0</v>
      </c>
      <c r="BV46" s="36">
        <f t="shared" si="19"/>
      </c>
      <c r="BW46" s="45"/>
      <c r="BX46" s="45"/>
      <c r="BY46" s="45"/>
      <c r="CA46" s="50">
        <v>4</v>
      </c>
      <c r="CB46" s="51">
        <v>6</v>
      </c>
      <c r="CC46" s="7"/>
      <c r="CD46" s="7"/>
      <c r="CE46" s="7"/>
      <c r="CF46" s="7"/>
      <c r="CG46" s="7"/>
      <c r="CH46" s="7"/>
      <c r="CI46" s="7"/>
      <c r="CJ46" s="7"/>
    </row>
    <row r="47" spans="1:88" ht="13.5" hidden="1" thickBot="1">
      <c r="A47" s="27">
        <f t="shared" si="0"/>
        <v>0</v>
      </c>
      <c r="B47" s="27">
        <f t="shared" si="20"/>
        <v>0</v>
      </c>
      <c r="C47" s="37">
        <f>IF(F$18=0,$CA47,IF(F$18=1,$CC47,IF(F$18=2,$CE47,IF(F$18=3,$CG47,$CI47))))</f>
        <v>0</v>
      </c>
      <c r="D47" s="38">
        <f t="shared" si="2"/>
      </c>
      <c r="E47" s="46"/>
      <c r="F47" s="46"/>
      <c r="G47" s="37">
        <f t="shared" si="32"/>
        <v>0</v>
      </c>
      <c r="H47" s="38">
        <f t="shared" si="4"/>
      </c>
      <c r="I47" s="46"/>
      <c r="J47" s="46"/>
      <c r="K47" s="46"/>
      <c r="W47" s="27">
        <f t="shared" si="5"/>
        <v>0</v>
      </c>
      <c r="X47" s="27">
        <f t="shared" si="21"/>
        <v>0</v>
      </c>
      <c r="Y47" s="37">
        <f>IF(AB$18=0,$CA47,IF(AB$18=1,$CC47,IF(AB$18=2,$CE47,IF(AB$18=3,$CG47,$CI47))))</f>
        <v>0</v>
      </c>
      <c r="Z47" s="38">
        <f t="shared" si="7"/>
      </c>
      <c r="AA47" s="46"/>
      <c r="AB47" s="46"/>
      <c r="AC47" s="37">
        <f t="shared" si="33"/>
        <v>0</v>
      </c>
      <c r="AD47" s="38">
        <f t="shared" si="9"/>
      </c>
      <c r="AE47" s="46"/>
      <c r="AF47" s="46"/>
      <c r="AG47" s="46"/>
      <c r="AS47" s="27">
        <f t="shared" si="10"/>
        <v>0</v>
      </c>
      <c r="AT47" s="27">
        <f t="shared" si="22"/>
        <v>0</v>
      </c>
      <c r="AU47" s="37">
        <f>IF(AX$18=0,$CA47,IF(AX$18=1,$CC47,IF(AX$18=2,$CE47,IF(AX$18=3,$CG47,$CI47))))</f>
        <v>0</v>
      </c>
      <c r="AV47" s="38">
        <f t="shared" si="12"/>
      </c>
      <c r="AW47" s="46"/>
      <c r="AX47" s="46"/>
      <c r="AY47" s="37">
        <f t="shared" si="34"/>
        <v>0</v>
      </c>
      <c r="AZ47" s="38">
        <f t="shared" si="14"/>
      </c>
      <c r="BA47" s="46"/>
      <c r="BB47" s="46"/>
      <c r="BC47" s="46"/>
      <c r="BO47" s="27">
        <f t="shared" si="15"/>
        <v>0</v>
      </c>
      <c r="BP47" s="27">
        <f t="shared" si="23"/>
        <v>0</v>
      </c>
      <c r="BQ47" s="37">
        <f>IF(BT$18=0,$CA47,IF(BT$18=1,$CC47,IF(BT$18=2,$CE47,IF(BT$18=3,$CG47,$CI47))))</f>
        <v>0</v>
      </c>
      <c r="BR47" s="38">
        <f t="shared" si="17"/>
      </c>
      <c r="BS47" s="46"/>
      <c r="BT47" s="46"/>
      <c r="BU47" s="37">
        <f t="shared" si="35"/>
        <v>0</v>
      </c>
      <c r="BV47" s="38">
        <f t="shared" si="19"/>
      </c>
      <c r="BW47" s="46"/>
      <c r="BX47" s="46"/>
      <c r="BY47" s="46"/>
      <c r="CA47" s="52">
        <v>5</v>
      </c>
      <c r="CB47" s="53">
        <v>8</v>
      </c>
      <c r="CC47" s="7"/>
      <c r="CD47" s="7"/>
      <c r="CE47" s="7"/>
      <c r="CF47" s="7"/>
      <c r="CG47" s="7"/>
      <c r="CH47" s="7"/>
      <c r="CI47" s="7"/>
      <c r="CJ47" s="7"/>
    </row>
    <row r="48" ht="12.75" hidden="1">
      <c r="J48" s="39"/>
    </row>
    <row r="49" spans="3:89" ht="12.75" hidden="1">
      <c r="C49" s="40"/>
      <c r="D49" s="41">
        <v>11</v>
      </c>
      <c r="E49" s="16"/>
      <c r="F49" s="40">
        <f>IF(COUNTIF($A$20:$B$47,G49)=0,"",IF(1=COUNTIF($A$20:$A$47,G49),IF(VLOOKUP(G49,$A$20:$K$47,5,0)="","",VLOOKUP(G49,$A$20:$K$47,5,0)),IF(VLOOKUP(G49,$B$20:$K$47,8,0)="","",VLOOKUP(G49,$B$20:$K$47,8,0))))</f>
      </c>
      <c r="G49" s="41">
        <f>D49+1</f>
        <v>12</v>
      </c>
      <c r="H49" s="16">
        <f>IF(COUNTIF($A$20:$B$47,G49)=0,"",IF(1=COUNTIF($A$20:$A$47,G49),IF(VLOOKUP(G49,$A$20:$K$47,11,0)="","",VLOOKUP(G49,$A$20:$K$47,11,0)),IF(VLOOKUP(G49,$B$20:$K$47,10,0)="","",VLOOKUP(G49,$B$20:$K$47,10,0))))</f>
      </c>
      <c r="I49" s="40">
        <f>IF(COUNTIF($A$20:$B$47,J49)=0,"",IF(1=COUNTIF($A$20:$A$47,J49),IF(VLOOKUP(J49,$A$20:$K$47,5,0)="","",VLOOKUP(J49,$A$20:$K$47,5,0)),IF(VLOOKUP(J49,$B$20:$K$47,8,0)="","",VLOOKUP(J49,$B$20:$K$47,8,0))))</f>
      </c>
      <c r="J49" s="41">
        <f>G49+1</f>
        <v>13</v>
      </c>
      <c r="K49" s="16">
        <f>IF(COUNTIF($A$20:$B$47,J49)=0,"",IF(1=COUNTIF($A$20:$A$47,J49),IF(VLOOKUP(J49,$A$20:$K$47,11,0)="","",VLOOKUP(J49,$A$20:$K$47,11,0)),IF(VLOOKUP(J49,$B$20:$K$47,10,0)="","",VLOOKUP(J49,$B$20:$K$47,10,0))))</f>
      </c>
      <c r="L49" s="40">
        <f>IF(COUNTIF($A$20:$B$47,M49)=0,"",IF(1=COUNTIF($A$20:$A$47,M49),IF(VLOOKUP(M49,$A$20:$K$47,5,0)="","",VLOOKUP(M49,$A$20:$K$47,5,0)),IF(VLOOKUP(M49,$B$20:$K$47,8,0)="","",VLOOKUP(M49,$B$20:$K$47,8,0))))</f>
      </c>
      <c r="M49" s="41">
        <f>J49+1</f>
        <v>14</v>
      </c>
      <c r="N49" s="16">
        <f>IF(COUNTIF($A$20:$B$47,M49)=0,"",IF(1=COUNTIF($A$20:$A$47,M49),IF(VLOOKUP(M49,$A$20:$K$47,11,0)="","",VLOOKUP(M49,$A$20:$K$47,11,0)),IF(VLOOKUP(M49,$B$20:$K$47,10,0)="","",VLOOKUP(M49,$B$20:$K$47,10,0))))</f>
      </c>
      <c r="O49" s="40">
        <f>IF(COUNTIF($A$20:$B$47,P49)=0,"",IF(1=COUNTIF($A$20:$A$47,P49),IF(VLOOKUP(P49,$A$20:$K$47,5,0)="","",VLOOKUP(P49,$A$20:$K$47,5,0)),IF(VLOOKUP(P49,$B$20:$K$47,8,0)="","",VLOOKUP(P49,$B$20:$K$47,8,0))))</f>
      </c>
      <c r="P49" s="41">
        <f>M49+1</f>
        <v>15</v>
      </c>
      <c r="Q49" s="16">
        <f>IF(COUNTIF($A$20:$B$47,P49)=0,"",IF(1=COUNTIF($A$20:$A$47,P49),IF(VLOOKUP(P49,$A$20:$K$47,11,0)="","",VLOOKUP(P49,$A$20:$K$47,11,0)),IF(VLOOKUP(P49,$B$20:$K$47,10,0)="","",VLOOKUP(P49,$B$20:$K$47,10,0))))</f>
      </c>
      <c r="R49" s="40">
        <f>IF(COUNTIF($A$20:$B$47,S49)=0,"",IF(1=COUNTIF($A$20:$A$47,S49),IF(VLOOKUP(S49,$A$20:$K$47,5,0)="","",VLOOKUP(S49,$A$20:$K$47,5,0)),IF(VLOOKUP(S49,$B$20:$K$47,8,0)="","",VLOOKUP(S49,$B$20:$K$47,8,0))))</f>
      </c>
      <c r="S49" s="41">
        <f>P49+1</f>
        <v>16</v>
      </c>
      <c r="T49" s="16">
        <f>IF(COUNTIF($A$20:$B$47,S49)=0,"",IF(1=COUNTIF($A$20:$A$47,S49),IF(VLOOKUP(S49,$A$20:$K$47,11,0)="","",VLOOKUP(S49,$A$20:$K$47,11,0)),IF(VLOOKUP(S49,$B$20:$K$47,10,0)="","",VLOOKUP(S49,$B$20:$K$47,10,0))))</f>
      </c>
      <c r="U49" s="40">
        <f>IF(COUNTIF($A$20:$B$47,V49)=0,"",IF(1=COUNTIF($A$20:$A$47,V49),IF(VLOOKUP(V49,$A$20:$K$47,5,0)="","",VLOOKUP(V49,$A$20:$K$47,5,0)),IF(VLOOKUP(V49,$B$20:$K$47,8,0)="","",VLOOKUP(V49,$B$20:$K$47,8,0))))</f>
      </c>
      <c r="V49" s="41">
        <f>S49+1</f>
        <v>17</v>
      </c>
      <c r="W49" s="16">
        <f>IF(COUNTIF($A$20:$B$47,V49)=0,"",IF(1=COUNTIF($A$20:$A$47,V49),IF(VLOOKUP(V49,$A$20:$K$47,11,0)="","",VLOOKUP(V49,$A$20:$K$47,11,0)),IF(VLOOKUP(V49,$B$20:$K$47,10,0)="","",VLOOKUP(V49,$B$20:$K$47,10,0))))</f>
      </c>
      <c r="X49" s="42"/>
      <c r="Y49" s="40"/>
      <c r="Z49" s="41">
        <v>11</v>
      </c>
      <c r="AA49" s="16"/>
      <c r="AB49" s="40">
        <f>IF(COUNTIF($W$20:$X$47,AC49)=0,"",IF(1=COUNTIF($W$20:$W$47,AC49),IF(VLOOKUP(AC49,$W$20:$AG$47,5,0)="","",VLOOKUP(AC49,$W$20:$AG$47,5,0)),IF(VLOOKUP(AC49,$X$20:$AG$47,8,0)="","",VLOOKUP(AC49,$X$20:$AG$47,8,0))))</f>
      </c>
      <c r="AC49" s="41">
        <f>Z49+1</f>
        <v>12</v>
      </c>
      <c r="AD49" s="16">
        <f>IF(COUNTIF($W$20:$X$47,AC49)=0,"",IF(1=COUNTIF($W$20:$W$47,AC49),IF(VLOOKUP(AC49,$W$20:$AG$47,11,0)="","",VLOOKUP(AC49,$W$20:$AG$47,11,0)),IF(VLOOKUP(AC49,$X$20:$AG$47,10,0)="","",VLOOKUP(AC49,$X$20:$AG$47,10,0))))</f>
      </c>
      <c r="AE49" s="40">
        <f>IF(COUNTIF($W$20:$X$47,AF49)=0,"",IF(1=COUNTIF($W$20:$W$47,AF49),IF(VLOOKUP(AF49,$W$20:$AG$47,5,0)="","",VLOOKUP(AF49,$W$20:$AG$47,5,0)),IF(VLOOKUP(AF49,$X$20:$AG$47,8,0)="","",VLOOKUP(AF49,$X$20:$AG$47,8,0))))</f>
      </c>
      <c r="AF49" s="41">
        <f>AC49+1</f>
        <v>13</v>
      </c>
      <c r="AG49" s="16">
        <f>IF(COUNTIF($W$20:$X$47,AF49)=0,"",IF(1=COUNTIF($W$20:$W$47,AF49),IF(VLOOKUP(AF49,$W$20:$AG$47,11,0)="","",VLOOKUP(AF49,$W$20:$AG$47,11,0)),IF(VLOOKUP(AF49,$X$20:$AG$47,10,0)="","",VLOOKUP(AF49,$X$20:$AG$47,10,0))))</f>
      </c>
      <c r="AH49" s="40">
        <f>IF(COUNTIF($W$20:$X$47,AI49)=0,"",IF(1=COUNTIF($W$20:$W$47,AI49),IF(VLOOKUP(AI49,$W$20:$AG$47,5,0)="","",VLOOKUP(AI49,$W$20:$AG$47,5,0)),IF(VLOOKUP(AI49,$X$20:$AG$47,8,0)="","",VLOOKUP(AI49,$X$20:$AG$47,8,0))))</f>
      </c>
      <c r="AI49" s="41">
        <f>AF49+1</f>
        <v>14</v>
      </c>
      <c r="AJ49" s="16">
        <f>IF(COUNTIF($W$20:$X$47,AI49)=0,"",IF(1=COUNTIF($W$20:$W$47,AI49),IF(VLOOKUP(AI49,$W$20:$AG$47,11,0)="","",VLOOKUP(AI49,$W$20:$AG$47,11,0)),IF(VLOOKUP(AI49,$X$20:$AG$47,10,0)="","",VLOOKUP(AI49,$X$20:$AG$47,10,0))))</f>
      </c>
      <c r="AK49" s="40">
        <f>IF(COUNTIF($W$20:$X$47,AL49)=0,"",IF(1=COUNTIF($W$20:$W$47,AL49),IF(VLOOKUP(AL49,$W$20:$AG$47,5,0)="","",VLOOKUP(AL49,$W$20:$AG$47,5,0)),IF(VLOOKUP(AL49,$X$20:$AG$47,8,0)="","",VLOOKUP(AL49,$X$20:$AG$47,8,0))))</f>
      </c>
      <c r="AL49" s="41">
        <f>AI49+1</f>
        <v>15</v>
      </c>
      <c r="AM49" s="16">
        <f>IF(COUNTIF($W$20:$X$47,AL49)=0,"",IF(1=COUNTIF($W$20:$W$47,AL49),IF(VLOOKUP(AL49,$W$20:$AG$47,11,0)="","",VLOOKUP(AL49,$W$20:$AG$47,11,0)),IF(VLOOKUP(AL49,$X$20:$AG$47,10,0)="","",VLOOKUP(AL49,$X$20:$AG$47,10,0))))</f>
      </c>
      <c r="AN49" s="40">
        <f>IF(COUNTIF($W$20:$X$47,AO49)=0,"",IF(1=COUNTIF($W$20:$W$47,AO49),IF(VLOOKUP(AO49,$W$20:$AG$47,5,0)="","",VLOOKUP(AO49,$W$20:$AG$47,5,0)),IF(VLOOKUP(AO49,$X$20:$AG$47,8,0)="","",VLOOKUP(AO49,$X$20:$AG$47,8,0))))</f>
      </c>
      <c r="AO49" s="41">
        <f>AL49+1</f>
        <v>16</v>
      </c>
      <c r="AP49" s="16">
        <f>IF(COUNTIF($W$20:$X$47,AO49)=0,"",IF(1=COUNTIF($W$20:$W$47,AO49),IF(VLOOKUP(AO49,$W$20:$AG$47,11,0)="","",VLOOKUP(AO49,$W$20:$AG$47,11,0)),IF(VLOOKUP(AO49,$X$20:$AG$47,10,0)="","",VLOOKUP(AO49,$X$20:$AG$47,10,0))))</f>
      </c>
      <c r="AQ49" s="40">
        <f>IF(COUNTIF($W$20:$X$47,AR49)=0,"",IF(1=COUNTIF($W$20:$W$47,AR49),IF(VLOOKUP(AR49,$W$20:$AG$47,5,0)="","",VLOOKUP(AR49,$W$20:$AG$47,5,0)),IF(VLOOKUP(AR49,$X$20:$AG$47,8,0)="","",VLOOKUP(AR49,$X$20:$AG$47,8,0))))</f>
      </c>
      <c r="AR49" s="41">
        <f>AO49+1</f>
        <v>17</v>
      </c>
      <c r="AS49" s="16">
        <f>IF(COUNTIF($W$20:$X$47,AR49)=0,"",IF(1=COUNTIF($W$20:$W$47,AR49),IF(VLOOKUP(AR49,$W$20:$AG$47,11,0)="","",VLOOKUP(AR49,$W$20:$AG$47,11,0)),IF(VLOOKUP(AR49,$X$20:$AG$47,10,0)="","",VLOOKUP(AR49,$X$20:$AG$47,10,0))))</f>
      </c>
      <c r="AU49" s="40"/>
      <c r="AV49" s="41">
        <v>11</v>
      </c>
      <c r="AW49" s="16"/>
      <c r="AX49" s="40">
        <f>IF(COUNTIF($AS$20:$AT$47,AY49)=0,"",IF(1=COUNTIF($AS$20:$AS$47,AY49),IF(VLOOKUP(AY49,$AS$20:$BC$47,5,0)="","",VLOOKUP(AY49,$AS$20:$BC$47,5,0)),IF(VLOOKUP(AY49,$AT$20:$BC$47,8,0)="","",VLOOKUP(AY49,$AT$20:$BC$47,8,0))))</f>
      </c>
      <c r="AY49" s="41">
        <f>AV49+1</f>
        <v>12</v>
      </c>
      <c r="AZ49" s="16">
        <f>IF(COUNTIF($AS$20:$AT$47,AY49)=0,"",IF(1=COUNTIF($AS$20:$AS$47,AY49),IF(VLOOKUP(AY49,$AS$20:$BC$47,11,0)="","",VLOOKUP(AY49,$AS$20:$BC$47,11,0)),IF(VLOOKUP(AY49,$AT$20:$BC$47,10,0)="","",VLOOKUP(AY49,$AT$20:$BC$47,10,0))))</f>
      </c>
      <c r="BA49" s="40">
        <f>IF(COUNTIF($AS$20:$AT$47,BB49)=0,"",IF(1=COUNTIF($AS$20:$AS$47,BB49),IF(VLOOKUP(BB49,$AS$20:$BC$47,5,0)="","",VLOOKUP(BB49,$AS$20:$BC$47,5,0)),IF(VLOOKUP(BB49,$AT$20:$BC$47,8,0)="","",VLOOKUP(BB49,$AT$20:$BC$47,8,0))))</f>
      </c>
      <c r="BB49" s="41">
        <f>AY49+1</f>
        <v>13</v>
      </c>
      <c r="BC49" s="16">
        <f>IF(COUNTIF($AS$20:$AT$47,BB49)=0,"",IF(1=COUNTIF($AS$20:$AS$47,BB49),IF(VLOOKUP(BB49,$AS$20:$BC$47,11,0)="","",VLOOKUP(BB49,$AS$20:$BC$47,11,0)),IF(VLOOKUP(BB49,$AT$20:$BC$47,10,0)="","",VLOOKUP(BB49,$AT$20:$BC$47,10,0))))</f>
      </c>
      <c r="BD49" s="40">
        <f>IF(COUNTIF($AS$20:$AT$47,BE49)=0,"",IF(1=COUNTIF($AS$20:$AS$47,BE49),IF(VLOOKUP(BE49,$AS$20:$BC$47,5,0)="","",VLOOKUP(BE49,$AS$20:$BC$47,5,0)),IF(VLOOKUP(BE49,$AT$20:$BC$47,8,0)="","",VLOOKUP(BE49,$AT$20:$BC$47,8,0))))</f>
      </c>
      <c r="BE49" s="41">
        <f>BB49+1</f>
        <v>14</v>
      </c>
      <c r="BF49" s="16">
        <f>IF(COUNTIF($AS$20:$AT$47,BE49)=0,"",IF(1=COUNTIF($AS$20:$AS$47,BE49),IF(VLOOKUP(BE49,$AS$20:$BC$47,11,0)="","",VLOOKUP(BE49,$AS$20:$BC$47,11,0)),IF(VLOOKUP(BE49,$AT$20:$BC$47,10,0)="","",VLOOKUP(BE49,$AT$20:$BC$47,10,0))))</f>
      </c>
      <c r="BG49" s="40">
        <f>IF(COUNTIF($AS$20:$AT$47,BH49)=0,"",IF(1=COUNTIF($AS$20:$AS$47,BH49),IF(VLOOKUP(BH49,$AS$20:$BC$47,5,0)="","",VLOOKUP(BH49,$AS$20:$BC$47,5,0)),IF(VLOOKUP(BH49,$AT$20:$BC$47,8,0)="","",VLOOKUP(BH49,$AT$20:$BC$47,8,0))))</f>
      </c>
      <c r="BH49" s="41">
        <f>BE49+1</f>
        <v>15</v>
      </c>
      <c r="BI49" s="16">
        <f>IF(COUNTIF($AS$20:$AT$47,BH49)=0,"",IF(1=COUNTIF($AS$20:$AS$47,BH49),IF(VLOOKUP(BH49,$AS$20:$BC$47,11,0)="","",VLOOKUP(BH49,$AS$20:$BC$47,11,0)),IF(VLOOKUP(BH49,$AT$20:$BC$47,10,0)="","",VLOOKUP(BH49,$AT$20:$BC$47,10,0))))</f>
      </c>
      <c r="BJ49" s="40">
        <f>IF(COUNTIF($AS$20:$AT$47,BK49)=0,"",IF(1=COUNTIF($AS$20:$AS$47,BK49),IF(VLOOKUP(BK49,$AS$20:$BC$47,5,0)="","",VLOOKUP(BK49,$AS$20:$BC$47,5,0)),IF(VLOOKUP(BK49,$AT$20:$BC$47,8,0)="","",VLOOKUP(BK49,$AT$20:$BC$47,8,0))))</f>
      </c>
      <c r="BK49" s="41">
        <f>BH49+1</f>
        <v>16</v>
      </c>
      <c r="BL49" s="16">
        <f>IF(COUNTIF($AS$20:$AT$47,BK49)=0,"",IF(1=COUNTIF($AS$20:$AS$47,BK49),IF(VLOOKUP(BK49,$AS$20:$BC$47,11,0)="","",VLOOKUP(BK49,$AS$20:$BC$47,11,0)),IF(VLOOKUP(BK49,$AT$20:$BC$47,10,0)="","",VLOOKUP(BK49,$AT$20:$BC$47,10,0))))</f>
      </c>
      <c r="BM49" s="40">
        <f>IF(COUNTIF($AS$20:$AT$47,BN49)=0,"",IF(1=COUNTIF($AS$20:$AS$47,BN49),IF(VLOOKUP(BN49,$AS$20:$BC$47,5,0)="","",VLOOKUP(BN49,$AS$20:$BC$47,5,0)),IF(VLOOKUP(BN49,$AT$20:$BC$47,8,0)="","",VLOOKUP(BN49,$AT$20:$BC$47,8,0))))</f>
      </c>
      <c r="BN49" s="41">
        <f>BK49+1</f>
        <v>17</v>
      </c>
      <c r="BO49" s="16">
        <f>IF(COUNTIF($AS$20:$AT$47,BN49)=0,"",IF(1=COUNTIF($AS$20:$AS$47,BN49),IF(VLOOKUP(BN49,$AS$20:$BC$47,11,0)="","",VLOOKUP(BN49,$AS$20:$BC$47,11,0)),IF(VLOOKUP(BN49,$AT$20:$BC$47,10,0)="","",VLOOKUP(BN49,$AT$20:$BC$47,10,0))))</f>
      </c>
      <c r="BQ49" s="40"/>
      <c r="BR49" s="41">
        <v>11</v>
      </c>
      <c r="BS49" s="16"/>
      <c r="BT49" s="40">
        <f>IF(COUNTIF($BO$20:$BP$47,BU49)=0,"",IF(1=COUNTIF($BO$20:$BO$47,BU49),IF(VLOOKUP(BU49,$BO$20:$BY$47,5,0)="","",VLOOKUP(BU49,$BO$20:$BY$47,5,0)),IF(VLOOKUP(BU49,$BP$20:$BY$47,8,0)="","",VLOOKUP(BU49,$BP$20:$BY$47,8,0))))</f>
      </c>
      <c r="BU49" s="41">
        <f>BR49+1</f>
        <v>12</v>
      </c>
      <c r="BV49" s="16">
        <f>IF(COUNTIF($BO$20:$BP$47,BU49)=0,"",IF(1=COUNTIF($BO$20:$BO$47,BU49),IF(VLOOKUP(BU49,$BO$20:$BY$47,11,0)="","",VLOOKUP(BU49,$BO$20:$BY$47,11,0)),IF(VLOOKUP(BU49,$BP$20:$BY$47,10,0)="","",VLOOKUP(BU49,$BP$20:$BY$47,10,0))))</f>
      </c>
      <c r="BW49" s="40">
        <f>IF(COUNTIF($BO$20:$BP$47,BX49)=0,"",IF(1=COUNTIF($BO$20:$BO$47,BX49),IF(VLOOKUP(BX49,$BO$20:$BY$47,5,0)="","",VLOOKUP(BX49,$BO$20:$BY$47,5,0)),IF(VLOOKUP(BX49,$BP$20:$BY$47,8,0)="","",VLOOKUP(BX49,$BP$20:$BY$47,8,0))))</f>
      </c>
      <c r="BX49" s="41">
        <f>BU49+1</f>
        <v>13</v>
      </c>
      <c r="BY49" s="16">
        <f>IF(COUNTIF($BO$20:$BP$47,BX49)=0,"",IF(1=COUNTIF($BO$20:$BO$47,BX49),IF(VLOOKUP(BX49,$BO$20:$BY$47,11,0)="","",VLOOKUP(BX49,$BO$20:$BY$47,11,0)),IF(VLOOKUP(BX49,$BP$20:$BY$47,10,0)="","",VLOOKUP(BX49,$BP$20:$BY$47,10,0))))</f>
      </c>
      <c r="BZ49" s="40">
        <f>IF(COUNTIF($BO$20:$BP$47,CA49)=0,"",IF(1=COUNTIF($BO$20:$BO$47,CA49),IF(VLOOKUP(CA49,$BO$20:$BY$47,5,0)="","",VLOOKUP(CA49,$BO$20:$BY$47,5,0)),IF(VLOOKUP(CA49,$BP$20:$BY$47,8,0)="","",VLOOKUP(CA49,$BP$20:$BY$47,8,0))))</f>
      </c>
      <c r="CA49" s="41">
        <f>BX49+1</f>
        <v>14</v>
      </c>
      <c r="CB49" s="16">
        <f>IF(COUNTIF($BO$20:$BP$47,CA49)=0,"",IF(1=COUNTIF($BO$20:$BO$47,CA49),IF(VLOOKUP(CA49,$BO$20:$BY$47,11,0)="","",VLOOKUP(CA49,$BO$20:$BY$47,11,0)),IF(VLOOKUP(CA49,$BP$20:$BY$47,10,0)="","",VLOOKUP(CA49,$BP$20:$BY$47,10,0))))</f>
      </c>
      <c r="CC49" s="40">
        <f>IF(COUNTIF($BO$20:$BP$47,CD49)=0,"",IF(1=COUNTIF($BO$20:$BO$47,CD49),IF(VLOOKUP(CD49,$BO$20:$BY$47,5,0)="","",VLOOKUP(CD49,$BO$20:$BY$47,5,0)),IF(VLOOKUP(CD49,$BP$20:$BY$47,8,0)="","",VLOOKUP(CD49,$BP$20:$BY$47,8,0))))</f>
      </c>
      <c r="CD49" s="41">
        <f>CA49+1</f>
        <v>15</v>
      </c>
      <c r="CE49" s="16">
        <f>IF(COUNTIF($BO$20:$BP$47,CD49)=0,"",IF(1=COUNTIF($BO$20:$BO$47,CD49),IF(VLOOKUP(CD49,$BO$20:$BY$47,11,0)="","",VLOOKUP(CD49,$BO$20:$BY$47,11,0)),IF(VLOOKUP(CD49,$BP$20:$BY$47,10,0)="","",VLOOKUP(CD49,$BP$20:$BY$47,10,0))))</f>
      </c>
      <c r="CF49" s="40">
        <f>IF(COUNTIF($BO$20:$BP$47,CG49)=0,"",IF(1=COUNTIF($BO$20:$BO$47,CG49),IF(VLOOKUP(CG49,$BO$20:$BY$47,5,0)="","",VLOOKUP(CG49,$BO$20:$BY$47,5,0)),IF(VLOOKUP(CG49,$BP$20:$BY$47,8,0)="","",VLOOKUP(CG49,$BP$20:$BY$47,8,0))))</f>
      </c>
      <c r="CG49" s="41">
        <f>CD49+1</f>
        <v>16</v>
      </c>
      <c r="CH49" s="16">
        <f>IF(COUNTIF($BO$20:$BP$47,CG49)=0,"",IF(1=COUNTIF($BO$20:$BO$47,CG49),IF(VLOOKUP(CG49,$BO$20:$BY$47,11,0)="","",VLOOKUP(CG49,$BO$20:$BY$47,11,0)),IF(VLOOKUP(CG49,$BP$20:$BY$47,10,0)="","",VLOOKUP(CG49,$BP$20:$BY$47,10,0))))</f>
      </c>
      <c r="CI49" s="40">
        <f>IF(COUNTIF($BO$20:$BP$47,CJ49)=0,"",IF(1=COUNTIF($BO$20:$BO$47,CJ49),IF(VLOOKUP(CJ49,$BO$20:$BY$47,5,0)="","",VLOOKUP(CJ49,$BO$20:$BY$47,5,0)),IF(VLOOKUP(CJ49,$BP$20:$BY$47,8,0)="","",VLOOKUP(CJ49,$BP$20:$BY$47,8,0))))</f>
      </c>
      <c r="CJ49" s="41">
        <f>CG49+1</f>
        <v>17</v>
      </c>
      <c r="CK49" s="16">
        <f>IF(COUNTIF($BO$20:$BP$47,CJ49)=0,"",IF(1=COUNTIF($BO$20:$BO$47,CJ49),IF(VLOOKUP(CJ49,$BO$20:$BY$47,11,0)="","",VLOOKUP(CJ49,$BO$20:$BY$47,11,0)),IF(VLOOKUP(CJ49,$BP$20:$BY$47,10,0)="","",VLOOKUP(CJ49,$BP$20:$BY$47,10,0))))</f>
      </c>
    </row>
    <row r="50" spans="3:89" ht="12.75" hidden="1">
      <c r="C50" s="20"/>
      <c r="D50" s="7"/>
      <c r="E50" s="22"/>
      <c r="F50" s="20"/>
      <c r="G50" s="7">
        <f>IF(F49="","",IF(F49&gt;C52,"+",IF(F49&lt;C52,"-","+/-")))</f>
      </c>
      <c r="H50" s="22"/>
      <c r="I50" s="20"/>
      <c r="J50" s="7">
        <f>IF(I49="","",IF(I49&gt;C55,"+",IF(I49&lt;C55,"-","+/-")))</f>
      </c>
      <c r="K50" s="22"/>
      <c r="L50" s="20"/>
      <c r="M50" s="7">
        <f>IF(L49="","",IF(L49&gt;C58,"+",IF(L49&lt;C58,"-","+/-")))</f>
      </c>
      <c r="N50" s="22"/>
      <c r="O50" s="20"/>
      <c r="P50" s="7">
        <f>IF(O49="","",IF(O49&gt;C61,"+",IF(O49&lt;C61,"-","+/-")))</f>
      </c>
      <c r="Q50" s="22"/>
      <c r="R50" s="20"/>
      <c r="S50" s="7">
        <f>IF(R49="","",IF(R49&gt;C64,"+",IF(R49&lt;C64,"-","+/-")))</f>
      </c>
      <c r="T50" s="22"/>
      <c r="U50" s="20"/>
      <c r="V50" s="7">
        <f>IF(U49="","",IF(U49&gt;C67,"+",IF(U49&lt;C67,"-","+/-")))</f>
      </c>
      <c r="W50" s="22"/>
      <c r="X50" s="42"/>
      <c r="Y50" s="20"/>
      <c r="Z50" s="7"/>
      <c r="AA50" s="22"/>
      <c r="AB50" s="20"/>
      <c r="AC50" s="7">
        <f>IF(AB49="","",IF(AB49&gt;Y52,"+",IF(AB49&lt;Y52,"-","+/-")))</f>
      </c>
      <c r="AD50" s="22"/>
      <c r="AE50" s="20"/>
      <c r="AF50" s="7">
        <f>IF(AE49="","",IF(AE49&gt;Y55,"+",IF(AE49&lt;Y55,"-","+/-")))</f>
      </c>
      <c r="AG50" s="22"/>
      <c r="AH50" s="20"/>
      <c r="AI50" s="7">
        <f>IF(AH49="","",IF(AH49&gt;Y58,"+",IF(AH49&lt;Y58,"-","+/-")))</f>
      </c>
      <c r="AJ50" s="22"/>
      <c r="AK50" s="20"/>
      <c r="AL50" s="7">
        <f>IF(AK49="","",IF(AK49&gt;Y61,"+",IF(AK49&lt;Y61,"-","+/-")))</f>
      </c>
      <c r="AM50" s="22"/>
      <c r="AN50" s="20"/>
      <c r="AO50" s="7">
        <f>IF(AN49="","",IF(AN49&gt;Y64,"+",IF(AN49&lt;Y64,"-","+/-")))</f>
      </c>
      <c r="AP50" s="22"/>
      <c r="AQ50" s="20"/>
      <c r="AR50" s="7">
        <f>IF(AQ49="","",IF(AQ49&gt;Y67,"+",IF(AQ49&lt;Y67,"-","+/-")))</f>
      </c>
      <c r="AS50" s="22"/>
      <c r="AU50" s="20"/>
      <c r="AV50" s="7"/>
      <c r="AW50" s="22"/>
      <c r="AX50" s="20"/>
      <c r="AY50" s="7">
        <f>IF(AX49="","",IF(AX49&gt;AU52,"+",IF(AX49&lt;AU52,"-","+/-")))</f>
      </c>
      <c r="AZ50" s="22"/>
      <c r="BA50" s="20"/>
      <c r="BB50" s="7">
        <f>IF(BA49="","",IF(BA49&gt;AU55,"+",IF(BA49&lt;AU55,"-","+/-")))</f>
      </c>
      <c r="BC50" s="22"/>
      <c r="BD50" s="20"/>
      <c r="BE50" s="7">
        <f>IF(BD49="","",IF(BD49&gt;AU58,"+",IF(BD49&lt;AU58,"-","+/-")))</f>
      </c>
      <c r="BF50" s="22"/>
      <c r="BG50" s="20"/>
      <c r="BH50" s="7">
        <f>IF(BG49="","",IF(BG49&gt;AU61,"+",IF(BG49&lt;AU61,"-","+/-")))</f>
      </c>
      <c r="BI50" s="22"/>
      <c r="BJ50" s="20"/>
      <c r="BK50" s="7">
        <f>IF(BJ49="","",IF(BJ49&gt;AU64,"+",IF(BJ49&lt;AU64,"-","+/-")))</f>
      </c>
      <c r="BL50" s="22"/>
      <c r="BM50" s="20"/>
      <c r="BN50" s="7">
        <f>IF(BM49="","",IF(BM49&gt;AU67,"+",IF(BM49&lt;AU67,"-","+/-")))</f>
      </c>
      <c r="BO50" s="22"/>
      <c r="BQ50" s="20"/>
      <c r="BR50" s="7"/>
      <c r="BS50" s="22"/>
      <c r="BT50" s="20"/>
      <c r="BU50" s="7">
        <f>IF(BT49="","",IF(BT49&gt;BQ52,"+",IF(BT49&lt;BQ52,"-","+/-")))</f>
      </c>
      <c r="BV50" s="22"/>
      <c r="BW50" s="20"/>
      <c r="BX50" s="7">
        <f>IF(BW49="","",IF(BW49&gt;BQ55,"+",IF(BW49&lt;BQ55,"-","+/-")))</f>
      </c>
      <c r="BY50" s="22"/>
      <c r="BZ50" s="20"/>
      <c r="CA50" s="7">
        <f>IF(BZ49="","",IF(BZ49&gt;BQ58,"+",IF(BZ49&lt;BQ58,"-","+/-")))</f>
      </c>
      <c r="CB50" s="22"/>
      <c r="CC50" s="20"/>
      <c r="CD50" s="7">
        <f>IF(CC49="","",IF(CC49&gt;BQ61,"+",IF(CC49&lt;BQ61,"-","+/-")))</f>
      </c>
      <c r="CE50" s="22"/>
      <c r="CF50" s="20"/>
      <c r="CG50" s="7">
        <f>IF(CF49="","",IF(CF49&gt;BQ64,"+",IF(CF49&lt;BQ64,"-","+/-")))</f>
      </c>
      <c r="CH50" s="22"/>
      <c r="CI50" s="20"/>
      <c r="CJ50" s="7">
        <f>IF(CI49="","",IF(CI49&gt;BQ67,"+",IF(CI49&lt;BQ67,"-","+/-")))</f>
      </c>
      <c r="CK50" s="22"/>
    </row>
    <row r="51" spans="3:89" ht="12.75" hidden="1">
      <c r="C51" s="43"/>
      <c r="D51" s="39"/>
      <c r="E51" s="24"/>
      <c r="F51" s="43">
        <f>IF(H49="","",FIXED(ROUNDDOWN(F49/H49,$H$6),$H$6,TRUE))</f>
      </c>
      <c r="G51" s="39"/>
      <c r="H51" s="24">
        <f>IF(COUNTIF($A$20:$B$47,G49)=0,"",IF(1=COUNTIF($A$20:$A$47,G49),IF(VLOOKUP(G49,$A$20:$K$47,6,0)="","",VLOOKUP(G49,$A$20:$K$47,6,0)),IF(VLOOKUP(G49,$B$20:$K$47,9,0)="","",VLOOKUP(G49,$B$20:$K$47,9,0))))</f>
      </c>
      <c r="I51" s="43">
        <f>IF(K49="","",FIXED(ROUNDDOWN(I49/K49,$H$6),$H$6,TRUE))</f>
      </c>
      <c r="J51" s="39"/>
      <c r="K51" s="24">
        <f>IF(COUNTIF($A$20:$B$47,J49)=0,"",IF(1=COUNTIF($A$20:$A$47,J49),IF(VLOOKUP(J49,$A$20:$K$47,6,0)="","",VLOOKUP(J49,$A$20:$K$47,6,0)),IF(VLOOKUP(J49,$B$20:$K$47,9,0)="","",VLOOKUP(J49,$B$20:$K$47,9,0))))</f>
      </c>
      <c r="L51" s="43">
        <f>IF(N49="","",FIXED(ROUNDDOWN(L49/N49,$H$6),$H$6,TRUE))</f>
      </c>
      <c r="M51" s="39"/>
      <c r="N51" s="24">
        <f>IF(COUNTIF($A$20:$B$47,M49)=0,"",IF(1=COUNTIF($A$20:$A$47,M49),IF(VLOOKUP(M49,$A$20:$K$47,6,0)="","",VLOOKUP(M49,$A$20:$K$47,6,0)),IF(VLOOKUP(M49,$B$20:$K$47,9,0)="","",VLOOKUP(M49,$B$20:$K$47,9,0))))</f>
      </c>
      <c r="O51" s="43">
        <f>IF(Q49="","",FIXED(ROUNDDOWN(O49/Q49,$H$6),$H$6,TRUE))</f>
      </c>
      <c r="P51" s="39"/>
      <c r="Q51" s="24">
        <f>IF(COUNTIF($A$20:$B$47,P49)=0,"",IF(1=COUNTIF($A$20:$A$47,P49),IF(VLOOKUP(P49,$A$20:$K$47,6,0)="","",VLOOKUP(P49,$A$20:$K$47,6,0)),IF(VLOOKUP(P49,$B$20:$K$47,9,0)="","",VLOOKUP(P49,$B$20:$K$47,9,0))))</f>
      </c>
      <c r="R51" s="43">
        <f>IF(T49="","",FIXED(ROUNDDOWN(R49/T49,$H$6),$H$6,TRUE))</f>
      </c>
      <c r="S51" s="39"/>
      <c r="T51" s="24">
        <f>IF(COUNTIF($A$20:$B$47,S49)=0,"",IF(1=COUNTIF($A$20:$A$47,S49),IF(VLOOKUP(S49,$A$20:$K$47,6,0)="","",VLOOKUP(S49,$A$20:$K$47,6,0)),IF(VLOOKUP(S49,$B$20:$K$47,9,0)="","",VLOOKUP(S49,$B$20:$K$47,9,0))))</f>
      </c>
      <c r="U51" s="43">
        <f>IF(W49="","",FIXED(ROUNDDOWN(U49/W49,$H$6),$H$6,TRUE))</f>
      </c>
      <c r="V51" s="39"/>
      <c r="W51" s="24">
        <f>IF(COUNTIF($A$20:$B$47,V49)=0,"",IF(1=COUNTIF($A$20:$A$47,V49),IF(VLOOKUP(V49,$A$20:$K$47,6,0)="","",VLOOKUP(V49,$A$20:$K$47,6,0)),IF(VLOOKUP(V49,$B$20:$K$47,9,0)="","",VLOOKUP(V49,$B$20:$K$47,9,0))))</f>
      </c>
      <c r="X51" s="42"/>
      <c r="Y51" s="43"/>
      <c r="Z51" s="39"/>
      <c r="AA51" s="24"/>
      <c r="AB51" s="43">
        <f>IF(AD49="","",FIXED(ROUNDDOWN(AB49/AD49,$H$6),$H$6,TRUE))</f>
      </c>
      <c r="AC51" s="39"/>
      <c r="AD51" s="24">
        <f>IF(COUNTIF($W$20:$X$47,AC49)=0,"",IF(1=COUNTIF($W$20:$W$47,AC49),IF(VLOOKUP(AC49,$W$20:$AG$47,6,0)="","",VLOOKUP(AC49,$W$20:$AG$47,6,0)),IF(VLOOKUP(AC49,$X$20:$AG$47,9,0)="","",VLOOKUP(AC49,$X$20:$AG$47,9,0))))</f>
      </c>
      <c r="AE51" s="43">
        <f>IF(AG49="","",FIXED(ROUNDDOWN(AE49/AG49,$H$6),$H$6,TRUE))</f>
      </c>
      <c r="AF51" s="39"/>
      <c r="AG51" s="24">
        <f>IF(COUNTIF($W$20:$X$47,AF49)=0,"",IF(1=COUNTIF($W$20:$W$47,AF49),IF(VLOOKUP(AF49,$W$20:$AG$47,6,0)="","",VLOOKUP(AF49,$W$20:$AG$47,6,0)),IF(VLOOKUP(AF49,$X$20:$AG$47,9,0)="","",VLOOKUP(AF49,$X$20:$AG$47,9,0))))</f>
      </c>
      <c r="AH51" s="43">
        <f>IF(AJ49="","",FIXED(ROUNDDOWN(AH49/AJ49,$H$6),$H$6,TRUE))</f>
      </c>
      <c r="AI51" s="39"/>
      <c r="AJ51" s="24">
        <f>IF(COUNTIF($W$20:$X$47,AI49)=0,"",IF(1=COUNTIF($W$20:$W$47,AI49),IF(VLOOKUP(AI49,$W$20:$AG$47,6,0)="","",VLOOKUP(AI49,$W$20:$AG$47,6,0)),IF(VLOOKUP(AI49,$X$20:$AG$47,9,0)="","",VLOOKUP(AI49,$X$20:$AG$47,9,0))))</f>
      </c>
      <c r="AK51" s="43">
        <f>IF(AM49="","",FIXED(ROUNDDOWN(AK49/AM49,$H$6),$H$6,TRUE))</f>
      </c>
      <c r="AL51" s="39"/>
      <c r="AM51" s="24">
        <f>IF(COUNTIF($W$20:$X$47,AL49)=0,"",IF(1=COUNTIF($W$20:$W$47,AL49),IF(VLOOKUP(AL49,$W$20:$AG$47,6,0)="","",VLOOKUP(AL49,$W$20:$AG$47,6,0)),IF(VLOOKUP(AL49,$X$20:$AG$47,9,0)="","",VLOOKUP(AL49,$X$20:$AG$47,9,0))))</f>
      </c>
      <c r="AN51" s="43">
        <f>IF(AP49="","",FIXED(ROUNDDOWN(AN49/AP49,$H$6),$H$6,TRUE))</f>
      </c>
      <c r="AO51" s="39"/>
      <c r="AP51" s="24">
        <f>IF(COUNTIF($W$20:$X$47,AO49)=0,"",IF(1=COUNTIF($W$20:$W$47,AO49),IF(VLOOKUP(AO49,$W$20:$AG$47,6,0)="","",VLOOKUP(AO49,$W$20:$AG$47,6,0)),IF(VLOOKUP(AO49,$X$20:$AG$47,9,0)="","",VLOOKUP(AO49,$X$20:$AG$47,9,0))))</f>
      </c>
      <c r="AQ51" s="43">
        <f>IF(AS49="","",FIXED(ROUNDDOWN(AQ49/AS49,$H$6),$H$6,TRUE))</f>
      </c>
      <c r="AR51" s="39"/>
      <c r="AS51" s="24">
        <f>IF(COUNTIF($W$20:$X$47,AR49)=0,"",IF(1=COUNTIF($W$20:$W$47,AR49),IF(VLOOKUP(AR49,$W$20:$AG$47,6,0)="","",VLOOKUP(AR49,$W$20:$AG$47,6,0)),IF(VLOOKUP(AR49,$X$20:$AG$47,9,0)="","",VLOOKUP(AR49,$X$20:$AG$47,9,0))))</f>
      </c>
      <c r="AU51" s="43"/>
      <c r="AV51" s="39"/>
      <c r="AW51" s="24"/>
      <c r="AX51" s="43">
        <f>IF(AZ49="","",FIXED(ROUNDDOWN(AX49/AZ49,$H$6),$H$6,TRUE))</f>
      </c>
      <c r="AY51" s="39"/>
      <c r="AZ51" s="24">
        <f>IF(COUNTIF($AS$20:$AT$47,AY49)=0,"",IF(1=COUNTIF($AS$20:$AS$47,AY49),IF(VLOOKUP(AY49,$AS$20:$BC$47,6,0)="","",VLOOKUP(AY49,$AS$20:$BC$47,6,0)),IF(VLOOKUP(AY49,$AT$20:$BC$47,9,0)="","",VLOOKUP(AY49,$AT$20:$BC$47,9,0))))</f>
      </c>
      <c r="BA51" s="43">
        <f>IF(BC49="","",FIXED(ROUNDDOWN(BA49/BC49,$H$6),$H$6,TRUE))</f>
      </c>
      <c r="BB51" s="39"/>
      <c r="BC51" s="24">
        <f>IF(COUNTIF($AS$20:$AT$47,BB49)=0,"",IF(1=COUNTIF($AS$20:$AS$47,BB49),IF(VLOOKUP(BB49,$AS$20:$BC$47,6,0)="","",VLOOKUP(BB49,$AS$20:$BC$47,6,0)),IF(VLOOKUP(BB49,$AT$20:$BC$47,9,0)="","",VLOOKUP(BB49,$AT$20:$BC$47,9,0))))</f>
      </c>
      <c r="BD51" s="43">
        <f>IF(BF49="","",FIXED(ROUNDDOWN(BD49/BF49,$H$6),$H$6,TRUE))</f>
      </c>
      <c r="BE51" s="39"/>
      <c r="BF51" s="24">
        <f>IF(COUNTIF($AS$20:$AT$47,BE49)=0,"",IF(1=COUNTIF($AS$20:$AS$47,BE49),IF(VLOOKUP(BE49,$AS$20:$BC$47,6,0)="","",VLOOKUP(BE49,$AS$20:$BC$47,6,0)),IF(VLOOKUP(BE49,$AT$20:$BC$47,9,0)="","",VLOOKUP(BE49,$AT$20:$BC$47,9,0))))</f>
      </c>
      <c r="BG51" s="43">
        <f>IF(BI49="","",FIXED(ROUNDDOWN(BG49/BI49,$H$6),$H$6,TRUE))</f>
      </c>
      <c r="BH51" s="39"/>
      <c r="BI51" s="24">
        <f>IF(COUNTIF($AS$20:$AT$47,BH49)=0,"",IF(1=COUNTIF($AS$20:$AS$47,BH49),IF(VLOOKUP(BH49,$AS$20:$BC$47,6,0)="","",VLOOKUP(BH49,$AS$20:$BC$47,6,0)),IF(VLOOKUP(BH49,$AT$20:$BC$47,9,0)="","",VLOOKUP(BH49,$AT$20:$BC$47,9,0))))</f>
      </c>
      <c r="BJ51" s="43">
        <f>IF(BL49="","",FIXED(ROUNDDOWN(BJ49/BL49,$H$6),$H$6,TRUE))</f>
      </c>
      <c r="BK51" s="39"/>
      <c r="BL51" s="24">
        <f>IF(COUNTIF($AS$20:$AT$47,BK49)=0,"",IF(1=COUNTIF($AS$20:$AS$47,BK49),IF(VLOOKUP(BK49,$AS$20:$BC$47,6,0)="","",VLOOKUP(BK49,$AS$20:$BC$47,6,0)),IF(VLOOKUP(BK49,$AT$20:$BC$47,9,0)="","",VLOOKUP(BK49,$AT$20:$BC$47,9,0))))</f>
      </c>
      <c r="BM51" s="43">
        <f>IF(BO49="","",FIXED(ROUNDDOWN(BM49/BO49,$H$6),$H$6,TRUE))</f>
      </c>
      <c r="BN51" s="39"/>
      <c r="BO51" s="24">
        <f>IF(COUNTIF($AS$20:$AT$47,BN49)=0,"",IF(1=COUNTIF($AS$20:$AS$47,BN49),IF(VLOOKUP(BN49,$AS$20:$BC$47,6,0)="","",VLOOKUP(BN49,$AS$20:$BC$47,6,0)),IF(VLOOKUP(BN49,$AT$20:$BC$47,9,0)="","",VLOOKUP(BN49,$AT$20:$BC$47,9,0))))</f>
      </c>
      <c r="BQ51" s="43"/>
      <c r="BR51" s="39"/>
      <c r="BS51" s="24"/>
      <c r="BT51" s="43">
        <f>IF(BV49="","",FIXED(ROUNDDOWN(BT49/BV49,$H$6),$H$6,TRUE))</f>
      </c>
      <c r="BU51" s="39"/>
      <c r="BV51" s="24">
        <f>IF(COUNTIF($BO$20:$BP$47,BU49)=0,"",IF(1=COUNTIF($BO$20:$BO$47,BU49),IF(VLOOKUP(BU49,$BO$20:$BY$47,6,0)="","",VLOOKUP(BU49,$BO$20:$BY$47,6,0)),IF(VLOOKUP(BU49,$BP$20:$BY$47,9,0)="","",VLOOKUP(BU49,$BP$20:$BY$47,9,0))))</f>
      </c>
      <c r="BW51" s="43">
        <f>IF(BY49="","",FIXED(ROUNDDOWN(BW49/BY49,$H$6),$H$6,TRUE))</f>
      </c>
      <c r="BX51" s="39"/>
      <c r="BY51" s="24">
        <f>IF(COUNTIF($BO$20:$BP$47,BX49)=0,"",IF(1=COUNTIF($BO$20:$BO$47,BX49),IF(VLOOKUP(BX49,$BO$20:$BY$47,6,0)="","",VLOOKUP(BX49,$BO$20:$BY$47,6,0)),IF(VLOOKUP(BX49,$BP$20:$BY$47,9,0)="","",VLOOKUP(BX49,$BP$20:$BY$47,9,0))))</f>
      </c>
      <c r="BZ51" s="43">
        <f>IF(CB49="","",FIXED(ROUNDDOWN(BZ49/CB49,$H$6),$H$6,TRUE))</f>
      </c>
      <c r="CA51" s="39"/>
      <c r="CB51" s="24">
        <f>IF(COUNTIF($BO$20:$BP$47,CA49)=0,"",IF(1=COUNTIF($BO$20:$BO$47,CA49),IF(VLOOKUP(CA49,$BO$20:$BY$47,6,0)="","",VLOOKUP(CA49,$BO$20:$BY$47,6,0)),IF(VLOOKUP(CA49,$BP$20:$BY$47,9,0)="","",VLOOKUP(CA49,$BP$20:$BY$47,9,0))))</f>
      </c>
      <c r="CC51" s="43">
        <f>IF(CE49="","",FIXED(ROUNDDOWN(CC49/CE49,$H$6),$H$6,TRUE))</f>
      </c>
      <c r="CD51" s="39"/>
      <c r="CE51" s="24">
        <f>IF(COUNTIF($BO$20:$BP$47,CD49)=0,"",IF(1=COUNTIF($BO$20:$BO$47,CD49),IF(VLOOKUP(CD49,$BO$20:$BY$47,6,0)="","",VLOOKUP(CD49,$BO$20:$BY$47,6,0)),IF(VLOOKUP(CD49,$BP$20:$BY$47,9,0)="","",VLOOKUP(CD49,$BP$20:$BY$47,9,0))))</f>
      </c>
      <c r="CF51" s="43">
        <f>IF(CH49="","",FIXED(ROUNDDOWN(CF49/CH49,$H$6),$H$6,TRUE))</f>
      </c>
      <c r="CG51" s="39"/>
      <c r="CH51" s="24">
        <f>IF(COUNTIF($BO$20:$BP$47,CG49)=0,"",IF(1=COUNTIF($BO$20:$BO$47,CG49),IF(VLOOKUP(CG49,$BO$20:$BY$47,6,0)="","",VLOOKUP(CG49,$BO$20:$BY$47,6,0)),IF(VLOOKUP(CG49,$BP$20:$BY$47,9,0)="","",VLOOKUP(CG49,$BP$20:$BY$47,9,0))))</f>
      </c>
      <c r="CI51" s="43">
        <f>IF(CK49="","",FIXED(ROUNDDOWN(CI49/CK49,$H$6),$H$6,TRUE))</f>
      </c>
      <c r="CJ51" s="39"/>
      <c r="CK51" s="24">
        <f>IF(COUNTIF($BO$20:$BP$47,CJ49)=0,"",IF(1=COUNTIF($BO$20:$BO$47,CJ49),IF(VLOOKUP(CJ49,$BO$20:$BY$47,6,0)="","",VLOOKUP(CJ49,$BO$20:$BY$47,6,0)),IF(VLOOKUP(CJ49,$BP$20:$BY$47,9,0)="","",VLOOKUP(CJ49,$BP$20:$BY$47,9,0))))</f>
      </c>
    </row>
    <row r="52" spans="3:89" ht="12.75" hidden="1">
      <c r="C52" s="40">
        <f>IF(COUNTIF($A$20:$B$47,D52)=0,"",IF(1=COUNTIF($A$20:$A$47,D52),IF(VLOOKUP(D52,$A$20:$K$47,5,0)="","",VLOOKUP(D52,$A$20:$K$47,5,0)),IF(VLOOKUP(D52,$B$20:$K$47,8,0)="","",VLOOKUP(D52,$B$20:$K$47,8,0))))</f>
      </c>
      <c r="D52" s="41">
        <f>D49+10</f>
        <v>21</v>
      </c>
      <c r="E52" s="16">
        <f>IF(COUNTIF($A$20:$B$47,D52)=0,"",IF(1=COUNTIF($A$20:$A$47,D52),IF(VLOOKUP(D52,$A$20:$K$47,11,0)="","",VLOOKUP(D52,$A$20:$K$47,11,0)),IF(VLOOKUP(D52,$B$20:$K$47,10,0)="","",VLOOKUP(D52,$B$20:$K$47,10,0))))</f>
      </c>
      <c r="F52" s="40">
        <f>IF(COUNTIF($A$20:$B$47,G52)=0,"",IF(1=COUNTIF($A$20:$A$47,G52),IF(VLOOKUP(G52,$A$20:$K$47,5,0)="","",VLOOKUP(G52,$A$20:$K$47,5,0)),IF(VLOOKUP(G52,$B$20:$K$47,8,0)="","",VLOOKUP(G52,$B$20:$K$47,8,0))))</f>
      </c>
      <c r="G52" s="41">
        <f>D52+1</f>
        <v>22</v>
      </c>
      <c r="H52" s="16">
        <f>IF(COUNTIF($A$20:$B$47,G52)=0,"",IF(1=COUNTIF($A$20:$A$47,G52),IF(VLOOKUP(G52,$A$20:$K$47,11,0)="","",VLOOKUP(G52,$A$20:$K$47,11,0)),IF(VLOOKUP(G52,$B$20:$K$47,10,0)="","",VLOOKUP(G52,$B$20:$K$47,10,0))))</f>
      </c>
      <c r="I52" s="40">
        <f>IF(COUNTIF($A$20:$B$47,J52)=0,"",IF(1=COUNTIF($A$20:$A$47,J52),IF(VLOOKUP(J52,$A$20:$K$47,5,0)="","",VLOOKUP(J52,$A$20:$K$47,5,0)),IF(VLOOKUP(J52,$B$20:$K$47,8,0)="","",VLOOKUP(J52,$B$20:$K$47,8,0))))</f>
      </c>
      <c r="J52" s="41">
        <f>G52+1</f>
        <v>23</v>
      </c>
      <c r="K52" s="16">
        <f>IF(COUNTIF($A$20:$B$47,J52)=0,"",IF(1=COUNTIF($A$20:$A$47,J52),IF(VLOOKUP(J52,$A$20:$K$47,11,0)="","",VLOOKUP(J52,$A$20:$K$47,11,0)),IF(VLOOKUP(J52,$B$20:$K$47,10,0)="","",VLOOKUP(J52,$B$20:$K$47,10,0))))</f>
      </c>
      <c r="L52" s="40">
        <f>IF(COUNTIF($A$20:$B$47,M52)=0,"",IF(1=COUNTIF($A$20:$A$47,M52),IF(VLOOKUP(M52,$A$20:$K$47,5,0)="","",VLOOKUP(M52,$A$20:$K$47,5,0)),IF(VLOOKUP(M52,$B$20:$K$47,8,0)="","",VLOOKUP(M52,$B$20:$K$47,8,0))))</f>
      </c>
      <c r="M52" s="41">
        <f>J52+1</f>
        <v>24</v>
      </c>
      <c r="N52" s="16">
        <f>IF(COUNTIF($A$20:$B$47,M52)=0,"",IF(1=COUNTIF($A$20:$A$47,M52),IF(VLOOKUP(M52,$A$20:$K$47,11,0)="","",VLOOKUP(M52,$A$20:$K$47,11,0)),IF(VLOOKUP(M52,$B$20:$K$47,10,0)="","",VLOOKUP(M52,$B$20:$K$47,10,0))))</f>
      </c>
      <c r="O52" s="40">
        <f>IF(COUNTIF($A$20:$B$47,P52)=0,"",IF(1=COUNTIF($A$20:$A$47,P52),IF(VLOOKUP(P52,$A$20:$K$47,5,0)="","",VLOOKUP(P52,$A$20:$K$47,5,0)),IF(VLOOKUP(P52,$B$20:$K$47,8,0)="","",VLOOKUP(P52,$B$20:$K$47,8,0))))</f>
      </c>
      <c r="P52" s="41">
        <f>M52+1</f>
        <v>25</v>
      </c>
      <c r="Q52" s="16">
        <f>IF(COUNTIF($A$20:$B$47,P52)=0,"",IF(1=COUNTIF($A$20:$A$47,P52),IF(VLOOKUP(P52,$A$20:$K$47,11,0)="","",VLOOKUP(P52,$A$20:$K$47,11,0)),IF(VLOOKUP(P52,$B$20:$K$47,10,0)="","",VLOOKUP(P52,$B$20:$K$47,10,0))))</f>
      </c>
      <c r="R52" s="40">
        <f>IF(COUNTIF($A$20:$B$47,S52)=0,"",IF(1=COUNTIF($A$20:$A$47,S52),IF(VLOOKUP(S52,$A$20:$K$47,5,0)="","",VLOOKUP(S52,$A$20:$K$47,5,0)),IF(VLOOKUP(S52,$B$20:$K$47,8,0)="","",VLOOKUP(S52,$B$20:$K$47,8,0))))</f>
      </c>
      <c r="S52" s="41">
        <f>P52+1</f>
        <v>26</v>
      </c>
      <c r="T52" s="16">
        <f>IF(COUNTIF($A$20:$B$47,S52)=0,"",IF(1=COUNTIF($A$20:$A$47,S52),IF(VLOOKUP(S52,$A$20:$K$47,11,0)="","",VLOOKUP(S52,$A$20:$K$47,11,0)),IF(VLOOKUP(S52,$B$20:$K$47,10,0)="","",VLOOKUP(S52,$B$20:$K$47,10,0))))</f>
      </c>
      <c r="U52" s="40">
        <f>IF(COUNTIF($A$20:$B$47,V52)=0,"",IF(1=COUNTIF($A$20:$A$47,V52),IF(VLOOKUP(V52,$A$20:$K$47,5,0)="","",VLOOKUP(V52,$A$20:$K$47,5,0)),IF(VLOOKUP(V52,$B$20:$K$47,8,0)="","",VLOOKUP(V52,$B$20:$K$47,8,0))))</f>
      </c>
      <c r="V52" s="41">
        <f>S52+1</f>
        <v>27</v>
      </c>
      <c r="W52" s="16">
        <f>IF(COUNTIF($A$20:$B$47,V52)=0,"",IF(1=COUNTIF($A$20:$A$47,V52),IF(VLOOKUP(V52,$A$20:$K$47,11,0)="","",VLOOKUP(V52,$A$20:$K$47,11,0)),IF(VLOOKUP(V52,$B$20:$K$47,10,0)="","",VLOOKUP(V52,$B$20:$K$47,10,0))))</f>
      </c>
      <c r="X52" s="42"/>
      <c r="Y52" s="40">
        <f>IF(COUNTIF($W$20:$X$47,Z52)=0,"",IF(1=COUNTIF($W$20:$W$47,Z52),IF(VLOOKUP(Z52,$W$20:$AG$47,5,0)="","",VLOOKUP(Z52,$W$20:$AG$47,5,0)),IF(VLOOKUP(Z52,$X$20:$AG$47,8,0)="","",VLOOKUP(Z52,$X$20:$AG$47,8,0))))</f>
      </c>
      <c r="Z52" s="41">
        <f>Z49+10</f>
        <v>21</v>
      </c>
      <c r="AA52" s="16">
        <f>IF(COUNTIF($W$20:$X$47,Z52)=0,"",IF(1=COUNTIF($W$20:$W$47,Z52),IF(VLOOKUP(Z52,$W$20:$AG$47,11,0)="","",VLOOKUP(Z52,$W$20:$AG$47,11,0)),IF(VLOOKUP(Z52,$X$20:$AG$47,10,0)="","",VLOOKUP(Z52,$X$20:$AG$47,10,0))))</f>
      </c>
      <c r="AB52" s="40">
        <f>IF(COUNTIF($W$20:$X$47,AC52)=0,"",IF(1=COUNTIF($W$20:$W$47,AC52),IF(VLOOKUP(AC52,$W$20:$AG$47,5,0)="","",VLOOKUP(AC52,$W$20:$AG$47,5,0)),IF(VLOOKUP(AC52,$X$20:$AG$47,8,0)="","",VLOOKUP(AC52,$X$20:$AG$47,8,0))))</f>
      </c>
      <c r="AC52" s="41">
        <f>Z52+1</f>
        <v>22</v>
      </c>
      <c r="AD52" s="16">
        <f>IF(COUNTIF($W$20:$X$47,AC52)=0,"",IF(1=COUNTIF($W$20:$W$47,AC52),IF(VLOOKUP(AC52,$W$20:$AG$47,11,0)="","",VLOOKUP(AC52,$W$20:$AG$47,11,0)),IF(VLOOKUP(AC52,$X$20:$AG$47,10,0)="","",VLOOKUP(AC52,$X$20:$AG$47,10,0))))</f>
      </c>
      <c r="AE52" s="40">
        <f>IF(COUNTIF($W$20:$X$47,AF52)=0,"",IF(1=COUNTIF($W$20:$W$47,AF52),IF(VLOOKUP(AF52,$W$20:$AG$47,5,0)="","",VLOOKUP(AF52,$W$20:$AG$47,5,0)),IF(VLOOKUP(AF52,$X$20:$AG$47,8,0)="","",VLOOKUP(AF52,$X$20:$AG$47,8,0))))</f>
      </c>
      <c r="AF52" s="41">
        <f>AC52+1</f>
        <v>23</v>
      </c>
      <c r="AG52" s="16">
        <f>IF(COUNTIF($W$20:$X$47,AF52)=0,"",IF(1=COUNTIF($W$20:$W$47,AF52),IF(VLOOKUP(AF52,$W$20:$AG$47,11,0)="","",VLOOKUP(AF52,$W$20:$AG$47,11,0)),IF(VLOOKUP(AF52,$X$20:$AG$47,10,0)="","",VLOOKUP(AF52,$X$20:$AG$47,10,0))))</f>
      </c>
      <c r="AH52" s="40">
        <f>IF(COUNTIF($W$20:$X$47,AI52)=0,"",IF(1=COUNTIF($W$20:$W$47,AI52),IF(VLOOKUP(AI52,$W$20:$AG$47,5,0)="","",VLOOKUP(AI52,$W$20:$AG$47,5,0)),IF(VLOOKUP(AI52,$X$20:$AG$47,8,0)="","",VLOOKUP(AI52,$X$20:$AG$47,8,0))))</f>
      </c>
      <c r="AI52" s="41">
        <f>AF52+1</f>
        <v>24</v>
      </c>
      <c r="AJ52" s="16">
        <f>IF(COUNTIF($W$20:$X$47,AI52)=0,"",IF(1=COUNTIF($W$20:$W$47,AI52),IF(VLOOKUP(AI52,$W$20:$AG$47,11,0)="","",VLOOKUP(AI52,$W$20:$AG$47,11,0)),IF(VLOOKUP(AI52,$X$20:$AG$47,10,0)="","",VLOOKUP(AI52,$X$20:$AG$47,10,0))))</f>
      </c>
      <c r="AK52" s="40">
        <f>IF(COUNTIF($W$20:$X$47,AL52)=0,"",IF(1=COUNTIF($W$20:$W$47,AL52),IF(VLOOKUP(AL52,$W$20:$AG$47,5,0)="","",VLOOKUP(AL52,$W$20:$AG$47,5,0)),IF(VLOOKUP(AL52,$X$20:$AG$47,8,0)="","",VLOOKUP(AL52,$X$20:$AG$47,8,0))))</f>
      </c>
      <c r="AL52" s="41">
        <f>AI52+1</f>
        <v>25</v>
      </c>
      <c r="AM52" s="16">
        <f>IF(COUNTIF($W$20:$X$47,AL52)=0,"",IF(1=COUNTIF($W$20:$W$47,AL52),IF(VLOOKUP(AL52,$W$20:$AG$47,11,0)="","",VLOOKUP(AL52,$W$20:$AG$47,11,0)),IF(VLOOKUP(AL52,$X$20:$AG$47,10,0)="","",VLOOKUP(AL52,$X$20:$AG$47,10,0))))</f>
      </c>
      <c r="AN52" s="40">
        <f>IF(COUNTIF($W$20:$X$47,AO52)=0,"",IF(1=COUNTIF($W$20:$W$47,AO52),IF(VLOOKUP(AO52,$W$20:$AG$47,5,0)="","",VLOOKUP(AO52,$W$20:$AG$47,5,0)),IF(VLOOKUP(AO52,$X$20:$AG$47,8,0)="","",VLOOKUP(AO52,$X$20:$AG$47,8,0))))</f>
      </c>
      <c r="AO52" s="41">
        <f>AL52+1</f>
        <v>26</v>
      </c>
      <c r="AP52" s="16">
        <f>IF(COUNTIF($W$20:$X$47,AO52)=0,"",IF(1=COUNTIF($W$20:$W$47,AO52),IF(VLOOKUP(AO52,$W$20:$AG$47,11,0)="","",VLOOKUP(AO52,$W$20:$AG$47,11,0)),IF(VLOOKUP(AO52,$X$20:$AG$47,10,0)="","",VLOOKUP(AO52,$X$20:$AG$47,10,0))))</f>
      </c>
      <c r="AQ52" s="40">
        <f>IF(COUNTIF($W$20:$X$47,AR52)=0,"",IF(1=COUNTIF($W$20:$W$47,AR52),IF(VLOOKUP(AR52,$W$20:$AG$47,5,0)="","",VLOOKUP(AR52,$W$20:$AG$47,5,0)),IF(VLOOKUP(AR52,$X$20:$AG$47,8,0)="","",VLOOKUP(AR52,$X$20:$AG$47,8,0))))</f>
      </c>
      <c r="AR52" s="41">
        <f>AO52+1</f>
        <v>27</v>
      </c>
      <c r="AS52" s="16">
        <f>IF(COUNTIF($W$20:$X$47,AR52)=0,"",IF(1=COUNTIF($W$20:$W$47,AR52),IF(VLOOKUP(AR52,$W$20:$AG$47,11,0)="","",VLOOKUP(AR52,$W$20:$AG$47,11,0)),IF(VLOOKUP(AR52,$X$20:$AG$47,10,0)="","",VLOOKUP(AR52,$X$20:$AG$47,10,0))))</f>
      </c>
      <c r="AU52" s="40">
        <f>IF(COUNTIF($AS$20:$AT$47,AV52)=0,"",IF(1=COUNTIF($AS$20:$AS$47,AV52),IF(VLOOKUP(AV52,$AS$20:$BC$47,5,0)="","",VLOOKUP(AV52,$AS$20:$BC$47,5,0)),IF(VLOOKUP(AV52,$AT$20:$BC$47,8,0)="","",VLOOKUP(AV52,$AT$20:$BC$47,8,0))))</f>
      </c>
      <c r="AV52" s="41">
        <f>AV49+10</f>
        <v>21</v>
      </c>
      <c r="AW52" s="16">
        <f>IF(COUNTIF($AS$20:$AT$47,AV52)=0,"",IF(1=COUNTIF($AS$20:$AS$47,AV52),IF(VLOOKUP(AV52,$AS$20:$BC$47,11,0)="","",VLOOKUP(AV52,$AS$20:$BC$47,11,0)),IF(VLOOKUP(AV52,$AT$20:$BC$47,10,0)="","",VLOOKUP(AV52,$AT$20:$BC$47,10,0))))</f>
      </c>
      <c r="AX52" s="40">
        <f>IF(COUNTIF($AS$20:$AT$47,AY52)=0,"",IF(1=COUNTIF($AS$20:$AS$47,AY52),IF(VLOOKUP(AY52,$AS$20:$BC$47,5,0)="","",VLOOKUP(AY52,$AS$20:$BC$47,5,0)),IF(VLOOKUP(AY52,$AT$20:$BC$47,8,0)="","",VLOOKUP(AY52,$AT$20:$BC$47,8,0))))</f>
      </c>
      <c r="AY52" s="41">
        <f>AV52+1</f>
        <v>22</v>
      </c>
      <c r="AZ52" s="16">
        <f>IF(COUNTIF($AS$20:$AT$47,AY52)=0,"",IF(1=COUNTIF($AS$20:$AS$47,AY52),IF(VLOOKUP(AY52,$AS$20:$BC$47,11,0)="","",VLOOKUP(AY52,$AS$20:$BC$47,11,0)),IF(VLOOKUP(AY52,$AT$20:$BC$47,10,0)="","",VLOOKUP(AY52,$AT$20:$BC$47,10,0))))</f>
      </c>
      <c r="BA52" s="40">
        <f>IF(COUNTIF($AS$20:$AT$47,BB52)=0,"",IF(1=COUNTIF($AS$20:$AS$47,BB52),IF(VLOOKUP(BB52,$AS$20:$BC$47,5,0)="","",VLOOKUP(BB52,$AS$20:$BC$47,5,0)),IF(VLOOKUP(BB52,$AT$20:$BC$47,8,0)="","",VLOOKUP(BB52,$AT$20:$BC$47,8,0))))</f>
      </c>
      <c r="BB52" s="41">
        <f>AY52+1</f>
        <v>23</v>
      </c>
      <c r="BC52" s="16">
        <f>IF(COUNTIF($AS$20:$AT$47,BB52)=0,"",IF(1=COUNTIF($AS$20:$AS$47,BB52),IF(VLOOKUP(BB52,$AS$20:$BC$47,11,0)="","",VLOOKUP(BB52,$AS$20:$BC$47,11,0)),IF(VLOOKUP(BB52,$AT$20:$BC$47,10,0)="","",VLOOKUP(BB52,$AT$20:$BC$47,10,0))))</f>
      </c>
      <c r="BD52" s="40">
        <f>IF(COUNTIF($AS$20:$AT$47,BE52)=0,"",IF(1=COUNTIF($AS$20:$AS$47,BE52),IF(VLOOKUP(BE52,$AS$20:$BC$47,5,0)="","",VLOOKUP(BE52,$AS$20:$BC$47,5,0)),IF(VLOOKUP(BE52,$AT$20:$BC$47,8,0)="","",VLOOKUP(BE52,$AT$20:$BC$47,8,0))))</f>
      </c>
      <c r="BE52" s="41">
        <f>BB52+1</f>
        <v>24</v>
      </c>
      <c r="BF52" s="16">
        <f>IF(COUNTIF($AS$20:$AT$47,BE52)=0,"",IF(1=COUNTIF($AS$20:$AS$47,BE52),IF(VLOOKUP(BE52,$AS$20:$BC$47,11,0)="","",VLOOKUP(BE52,$AS$20:$BC$47,11,0)),IF(VLOOKUP(BE52,$AT$20:$BC$47,10,0)="","",VLOOKUP(BE52,$AT$20:$BC$47,10,0))))</f>
      </c>
      <c r="BG52" s="40">
        <f>IF(COUNTIF($AS$20:$AT$47,BH52)=0,"",IF(1=COUNTIF($AS$20:$AS$47,BH52),IF(VLOOKUP(BH52,$AS$20:$BC$47,5,0)="","",VLOOKUP(BH52,$AS$20:$BC$47,5,0)),IF(VLOOKUP(BH52,$AT$20:$BC$47,8,0)="","",VLOOKUP(BH52,$AT$20:$BC$47,8,0))))</f>
      </c>
      <c r="BH52" s="41">
        <f>BE52+1</f>
        <v>25</v>
      </c>
      <c r="BI52" s="16">
        <f>IF(COUNTIF($AS$20:$AT$47,BH52)=0,"",IF(1=COUNTIF($AS$20:$AS$47,BH52),IF(VLOOKUP(BH52,$AS$20:$BC$47,11,0)="","",VLOOKUP(BH52,$AS$20:$BC$47,11,0)),IF(VLOOKUP(BH52,$AT$20:$BC$47,10,0)="","",VLOOKUP(BH52,$AT$20:$BC$47,10,0))))</f>
      </c>
      <c r="BJ52" s="40">
        <f>IF(COUNTIF($AS$20:$AT$47,BK52)=0,"",IF(1=COUNTIF($AS$20:$AS$47,BK52),IF(VLOOKUP(BK52,$AS$20:$BC$47,5,0)="","",VLOOKUP(BK52,$AS$20:$BC$47,5,0)),IF(VLOOKUP(BK52,$AT$20:$BC$47,8,0)="","",VLOOKUP(BK52,$AT$20:$BC$47,8,0))))</f>
      </c>
      <c r="BK52" s="41">
        <f>BH52+1</f>
        <v>26</v>
      </c>
      <c r="BL52" s="16">
        <f>IF(COUNTIF($AS$20:$AT$47,BK52)=0,"",IF(1=COUNTIF($AS$20:$AS$47,BK52),IF(VLOOKUP(BK52,$AS$20:$BC$47,11,0)="","",VLOOKUP(BK52,$AS$20:$BC$47,11,0)),IF(VLOOKUP(BK52,$AT$20:$BC$47,10,0)="","",VLOOKUP(BK52,$AT$20:$BC$47,10,0))))</f>
      </c>
      <c r="BM52" s="40">
        <f>IF(COUNTIF($AS$20:$AT$47,BN52)=0,"",IF(1=COUNTIF($AS$20:$AS$47,BN52),IF(VLOOKUP(BN52,$AS$20:$BC$47,5,0)="","",VLOOKUP(BN52,$AS$20:$BC$47,5,0)),IF(VLOOKUP(BN52,$AT$20:$BC$47,8,0)="","",VLOOKUP(BN52,$AT$20:$BC$47,8,0))))</f>
      </c>
      <c r="BN52" s="41">
        <f>BK52+1</f>
        <v>27</v>
      </c>
      <c r="BO52" s="16">
        <f>IF(COUNTIF($AS$20:$AT$47,BN52)=0,"",IF(1=COUNTIF($AS$20:$AS$47,BN52),IF(VLOOKUP(BN52,$AS$20:$BC$47,11,0)="","",VLOOKUP(BN52,$AS$20:$BC$47,11,0)),IF(VLOOKUP(BN52,$AT$20:$BC$47,10,0)="","",VLOOKUP(BN52,$AT$20:$BC$47,10,0))))</f>
      </c>
      <c r="BQ52" s="40">
        <f>IF(COUNTIF($BO$20:$BP$47,BR52)=0,"",IF(1=COUNTIF($BO$20:$BO$47,BR52),IF(VLOOKUP(BR52,$BO$20:$BY$47,5,0)="","",VLOOKUP(BR52,$BO$20:$BY$47,5,0)),IF(VLOOKUP(BR52,$BP$20:$BY$47,8,0)="","",VLOOKUP(BR52,$BP$20:$BY$47,8,0))))</f>
      </c>
      <c r="BR52" s="41">
        <f>BR49+10</f>
        <v>21</v>
      </c>
      <c r="BS52" s="16">
        <f>IF(COUNTIF($BO$20:$BP$47,BR52)=0,"",IF(1=COUNTIF($BO$20:$BO$47,BR52),IF(VLOOKUP(BR52,$BO$20:$BY$47,11,0)="","",VLOOKUP(BR52,$BO$20:$BY$47,11,0)),IF(VLOOKUP(BR52,$BP$20:$BY$47,10,0)="","",VLOOKUP(BR52,$BP$20:$BY$47,10,0))))</f>
      </c>
      <c r="BT52" s="40">
        <f>IF(COUNTIF($BO$20:$BP$47,BU52)=0,"",IF(1=COUNTIF($BO$20:$BO$47,BU52),IF(VLOOKUP(BU52,$BO$20:$BY$47,5,0)="","",VLOOKUP(BU52,$BO$20:$BY$47,5,0)),IF(VLOOKUP(BU52,$BP$20:$BY$47,8,0)="","",VLOOKUP(BU52,$BP$20:$BY$47,8,0))))</f>
      </c>
      <c r="BU52" s="41">
        <f>BR52+1</f>
        <v>22</v>
      </c>
      <c r="BV52" s="16">
        <f>IF(COUNTIF($BO$20:$BP$47,BU52)=0,"",IF(1=COUNTIF($BO$20:$BO$47,BU52),IF(VLOOKUP(BU52,$BO$20:$BY$47,11,0)="","",VLOOKUP(BU52,$BO$20:$BY$47,11,0)),IF(VLOOKUP(BU52,$BP$20:$BY$47,10,0)="","",VLOOKUP(BU52,$BP$20:$BY$47,10,0))))</f>
      </c>
      <c r="BW52" s="40">
        <f>IF(COUNTIF($BO$20:$BP$47,BX52)=0,"",IF(1=COUNTIF($BO$20:$BO$47,BX52),IF(VLOOKUP(BX52,$BO$20:$BY$47,5,0)="","",VLOOKUP(BX52,$BO$20:$BY$47,5,0)),IF(VLOOKUP(BX52,$BP$20:$BY$47,8,0)="","",VLOOKUP(BX52,$BP$20:$BY$47,8,0))))</f>
      </c>
      <c r="BX52" s="41">
        <f>BU52+1</f>
        <v>23</v>
      </c>
      <c r="BY52" s="16">
        <f>IF(COUNTIF($BO$20:$BP$47,BX52)=0,"",IF(1=COUNTIF($BO$20:$BO$47,BX52),IF(VLOOKUP(BX52,$BO$20:$BY$47,11,0)="","",VLOOKUP(BX52,$BO$20:$BY$47,11,0)),IF(VLOOKUP(BX52,$BP$20:$BY$47,10,0)="","",VLOOKUP(BX52,$BP$20:$BY$47,10,0))))</f>
      </c>
      <c r="BZ52" s="40">
        <f>IF(COUNTIF($BO$20:$BP$47,CA52)=0,"",IF(1=COUNTIF($BO$20:$BO$47,CA52),IF(VLOOKUP(CA52,$BO$20:$BY$47,5,0)="","",VLOOKUP(CA52,$BO$20:$BY$47,5,0)),IF(VLOOKUP(CA52,$BP$20:$BY$47,8,0)="","",VLOOKUP(CA52,$BP$20:$BY$47,8,0))))</f>
      </c>
      <c r="CA52" s="41">
        <f>BX52+1</f>
        <v>24</v>
      </c>
      <c r="CB52" s="16">
        <f>IF(COUNTIF($BO$20:$BP$47,CA52)=0,"",IF(1=COUNTIF($BO$20:$BO$47,CA52),IF(VLOOKUP(CA52,$BO$20:$BY$47,11,0)="","",VLOOKUP(CA52,$BO$20:$BY$47,11,0)),IF(VLOOKUP(CA52,$BP$20:$BY$47,10,0)="","",VLOOKUP(CA52,$BP$20:$BY$47,10,0))))</f>
      </c>
      <c r="CC52" s="40">
        <f>IF(COUNTIF($BO$20:$BP$47,CD52)=0,"",IF(1=COUNTIF($BO$20:$BO$47,CD52),IF(VLOOKUP(CD52,$BO$20:$BY$47,5,0)="","",VLOOKUP(CD52,$BO$20:$BY$47,5,0)),IF(VLOOKUP(CD52,$BP$20:$BY$47,8,0)="","",VLOOKUP(CD52,$BP$20:$BY$47,8,0))))</f>
      </c>
      <c r="CD52" s="41">
        <f>CA52+1</f>
        <v>25</v>
      </c>
      <c r="CE52" s="16">
        <f>IF(COUNTIF($BO$20:$BP$47,CD52)=0,"",IF(1=COUNTIF($BO$20:$BO$47,CD52),IF(VLOOKUP(CD52,$BO$20:$BY$47,11,0)="","",VLOOKUP(CD52,$BO$20:$BY$47,11,0)),IF(VLOOKUP(CD52,$BP$20:$BY$47,10,0)="","",VLOOKUP(CD52,$BP$20:$BY$47,10,0))))</f>
      </c>
      <c r="CF52" s="40">
        <f>IF(COUNTIF($BO$20:$BP$47,CG52)=0,"",IF(1=COUNTIF($BO$20:$BO$47,CG52),IF(VLOOKUP(CG52,$BO$20:$BY$47,5,0)="","",VLOOKUP(CG52,$BO$20:$BY$47,5,0)),IF(VLOOKUP(CG52,$BP$20:$BY$47,8,0)="","",VLOOKUP(CG52,$BP$20:$BY$47,8,0))))</f>
      </c>
      <c r="CG52" s="41">
        <f>CD52+1</f>
        <v>26</v>
      </c>
      <c r="CH52" s="16">
        <f>IF(COUNTIF($BO$20:$BP$47,CG52)=0,"",IF(1=COUNTIF($BO$20:$BO$47,CG52),IF(VLOOKUP(CG52,$BO$20:$BY$47,11,0)="","",VLOOKUP(CG52,$BO$20:$BY$47,11,0)),IF(VLOOKUP(CG52,$BP$20:$BY$47,10,0)="","",VLOOKUP(CG52,$BP$20:$BY$47,10,0))))</f>
      </c>
      <c r="CI52" s="40">
        <f>IF(COUNTIF($BO$20:$BP$47,CJ52)=0,"",IF(1=COUNTIF($BO$20:$BO$47,CJ52),IF(VLOOKUP(CJ52,$BO$20:$BY$47,5,0)="","",VLOOKUP(CJ52,$BO$20:$BY$47,5,0)),IF(VLOOKUP(CJ52,$BP$20:$BY$47,8,0)="","",VLOOKUP(CJ52,$BP$20:$BY$47,8,0))))</f>
      </c>
      <c r="CJ52" s="41">
        <f>CG52+1</f>
        <v>27</v>
      </c>
      <c r="CK52" s="16">
        <f>IF(COUNTIF($BO$20:$BP$47,CJ52)=0,"",IF(1=COUNTIF($BO$20:$BO$47,CJ52),IF(VLOOKUP(CJ52,$BO$20:$BY$47,11,0)="","",VLOOKUP(CJ52,$BO$20:$BY$47,11,0)),IF(VLOOKUP(CJ52,$BP$20:$BY$47,10,0)="","",VLOOKUP(CJ52,$BP$20:$BY$47,10,0))))</f>
      </c>
    </row>
    <row r="53" spans="3:89" ht="12.75" hidden="1">
      <c r="C53" s="20"/>
      <c r="D53" s="7">
        <f>IF(C52="","",IF(C52&gt;F49,"+",IF(C52&lt;F49,"-","+/-")))</f>
      </c>
      <c r="E53" s="22"/>
      <c r="F53" s="20"/>
      <c r="G53" s="7"/>
      <c r="H53" s="22"/>
      <c r="I53" s="20"/>
      <c r="J53" s="7">
        <f>IF(I52="","",IF(I52&gt;F55,"+",IF(I52&lt;F55,"-","+/-")))</f>
      </c>
      <c r="K53" s="22"/>
      <c r="L53" s="20"/>
      <c r="M53" s="7">
        <f>IF(L52="","",IF(L52&gt;F58,"+",IF(L52&lt;F58,"-","+/-")))</f>
      </c>
      <c r="N53" s="22"/>
      <c r="O53" s="20"/>
      <c r="P53" s="7">
        <f>IF(O52="","",IF(O52&gt;F61,"+",IF(O52&lt;F61,"-","+/-")))</f>
      </c>
      <c r="Q53" s="22"/>
      <c r="R53" s="20"/>
      <c r="S53" s="7">
        <f>IF(R52="","",IF(R52&gt;F64,"+",IF(R52&lt;F64,"-","+/-")))</f>
      </c>
      <c r="T53" s="22"/>
      <c r="U53" s="20"/>
      <c r="V53" s="7">
        <f>IF(U52="","",IF(U52&gt;F67,"+",IF(U52&lt;F67,"-","+/-")))</f>
      </c>
      <c r="W53" s="22"/>
      <c r="X53" s="42"/>
      <c r="Y53" s="20"/>
      <c r="Z53" s="7">
        <f>IF(Y52="","",IF(Y52&gt;AB49,"+",IF(Y52&lt;AB49,"-","+/-")))</f>
      </c>
      <c r="AA53" s="22"/>
      <c r="AB53" s="20"/>
      <c r="AC53" s="7"/>
      <c r="AD53" s="22"/>
      <c r="AE53" s="20"/>
      <c r="AF53" s="7">
        <f>IF(AE52="","",IF(AE52&gt;AB55,"+",IF(AE52&lt;AB55,"-","+/-")))</f>
      </c>
      <c r="AG53" s="22"/>
      <c r="AH53" s="20"/>
      <c r="AI53" s="7">
        <f>IF(AH52="","",IF(AH52&gt;AB58,"+",IF(AH52&lt;AB58,"-","+/-")))</f>
      </c>
      <c r="AJ53" s="22"/>
      <c r="AK53" s="20"/>
      <c r="AL53" s="7">
        <f>IF(AK52="","",IF(AK52&gt;AB61,"+",IF(AK52&lt;AB61,"-","+/-")))</f>
      </c>
      <c r="AM53" s="22"/>
      <c r="AN53" s="20"/>
      <c r="AO53" s="7">
        <f>IF(AN52="","",IF(AN52&gt;AB64,"+",IF(AN52&lt;AB64,"-","+/-")))</f>
      </c>
      <c r="AP53" s="22"/>
      <c r="AQ53" s="20"/>
      <c r="AR53" s="7">
        <f>IF(AQ52="","",IF(AQ52&gt;AB67,"+",IF(AQ52&lt;AB67,"-","+/-")))</f>
      </c>
      <c r="AS53" s="22"/>
      <c r="AU53" s="20"/>
      <c r="AV53" s="7">
        <f>IF(AU52="","",IF(AU52&gt;AX49,"+",IF(AU52&lt;AX49,"-","+/-")))</f>
      </c>
      <c r="AW53" s="22"/>
      <c r="AX53" s="20"/>
      <c r="AY53" s="7"/>
      <c r="AZ53" s="22"/>
      <c r="BA53" s="20"/>
      <c r="BB53" s="7">
        <f>IF(BA52="","",IF(BA52&gt;AX55,"+",IF(BA52&lt;AX55,"-","+/-")))</f>
      </c>
      <c r="BC53" s="22"/>
      <c r="BD53" s="20"/>
      <c r="BE53" s="7">
        <f>IF(BD52="","",IF(BD52&gt;AX58,"+",IF(BD52&lt;AX58,"-","+/-")))</f>
      </c>
      <c r="BF53" s="22"/>
      <c r="BG53" s="20"/>
      <c r="BH53" s="7">
        <f>IF(BG52="","",IF(BG52&gt;AX61,"+",IF(BG52&lt;AX61,"-","+/-")))</f>
      </c>
      <c r="BI53" s="22"/>
      <c r="BJ53" s="20"/>
      <c r="BK53" s="7">
        <f>IF(BJ52="","",IF(BJ52&gt;AX64,"+",IF(BJ52&lt;AX64,"-","+/-")))</f>
      </c>
      <c r="BL53" s="22"/>
      <c r="BM53" s="20"/>
      <c r="BN53" s="7">
        <f>IF(BM52="","",IF(BM52&gt;AX67,"+",IF(BM52&lt;AX67,"-","+/-")))</f>
      </c>
      <c r="BO53" s="22"/>
      <c r="BQ53" s="20"/>
      <c r="BR53" s="7">
        <f>IF(BQ52="","",IF(BQ52&gt;BT49,"+",IF(BQ52&lt;BT49,"-","+/-")))</f>
      </c>
      <c r="BS53" s="22"/>
      <c r="BT53" s="20"/>
      <c r="BU53" s="7"/>
      <c r="BV53" s="22"/>
      <c r="BW53" s="20"/>
      <c r="BX53" s="7">
        <f>IF(BW52="","",IF(BW52&gt;BT55,"+",IF(BW52&lt;BT55,"-","+/-")))</f>
      </c>
      <c r="BY53" s="22"/>
      <c r="BZ53" s="20"/>
      <c r="CA53" s="7">
        <f>IF(BZ52="","",IF(BZ52&gt;BT58,"+",IF(BZ52&lt;BT58,"-","+/-")))</f>
      </c>
      <c r="CB53" s="22"/>
      <c r="CC53" s="20"/>
      <c r="CD53" s="7">
        <f>IF(CC52="","",IF(CC52&gt;BT61,"+",IF(CC52&lt;BT61,"-","+/-")))</f>
      </c>
      <c r="CE53" s="22"/>
      <c r="CF53" s="20"/>
      <c r="CG53" s="7">
        <f>IF(CF52="","",IF(CF52&gt;BT64,"+",IF(CF52&lt;BT64,"-","+/-")))</f>
      </c>
      <c r="CH53" s="22"/>
      <c r="CI53" s="20"/>
      <c r="CJ53" s="7">
        <f>IF(CI52="","",IF(CI52&gt;BT67,"+",IF(CI52&lt;BT67,"-","+/-")))</f>
      </c>
      <c r="CK53" s="22"/>
    </row>
    <row r="54" spans="3:89" ht="12.75" hidden="1">
      <c r="C54" s="43">
        <f>IF(E52="","",FIXED(ROUNDDOWN(C52/E52,$H$6),$H$6,TRUE))</f>
      </c>
      <c r="D54" s="39"/>
      <c r="E54" s="24">
        <f>IF(COUNTIF($A$20:$B$47,D52)=0,"",IF(1=COUNTIF($A$20:$A$47,D52),IF(VLOOKUP(D52,$A$20:$K$47,6,0)="","",VLOOKUP(D52,$A$20:$K$47,6,0)),IF(VLOOKUP(D52,$B$20:$K$47,9,0)="","",VLOOKUP(D52,$B$20:$K$47,9,0))))</f>
      </c>
      <c r="F54" s="43">
        <f>IF(H52="","",FIXED(ROUNDDOWN(F52/H52,$H$6),$H$6,TRUE))</f>
      </c>
      <c r="G54" s="39"/>
      <c r="H54" s="24">
        <f>IF(COUNTIF($A$20:$B$47,G52)=0,"",IF(1=COUNTIF($A$20:$A$47,G52),IF(VLOOKUP(G52,$A$20:$K$47,6,0)="","",VLOOKUP(G52,$A$20:$K$47,6,0)),IF(VLOOKUP(G52,$B$20:$K$47,9,0)="","",VLOOKUP(G52,$B$20:$K$47,9,0))))</f>
      </c>
      <c r="I54" s="43">
        <f>IF(K52="","",FIXED(ROUNDDOWN(I52/K52,$H$6),$H$6,TRUE))</f>
      </c>
      <c r="J54" s="39"/>
      <c r="K54" s="24">
        <f>IF(COUNTIF($A$20:$B$47,J52)=0,"",IF(1=COUNTIF($A$20:$A$47,J52),IF(VLOOKUP(J52,$A$20:$K$47,6,0)="","",VLOOKUP(J52,$A$20:$K$47,6,0)),IF(VLOOKUP(J52,$B$20:$K$47,9,0)="","",VLOOKUP(J52,$B$20:$K$47,9,0))))</f>
      </c>
      <c r="L54" s="43">
        <f>IF(N52="","",FIXED(ROUNDDOWN(L52/N52,$H$6),$H$6,TRUE))</f>
      </c>
      <c r="M54" s="39"/>
      <c r="N54" s="24">
        <f>IF(COUNTIF($A$20:$B$47,M52)=0,"",IF(1=COUNTIF($A$20:$A$47,M52),IF(VLOOKUP(M52,$A$20:$K$47,6,0)="","",VLOOKUP(M52,$A$20:$K$47,6,0)),IF(VLOOKUP(M52,$B$20:$K$47,9,0)="","",VLOOKUP(M52,$B$20:$K$47,9,0))))</f>
      </c>
      <c r="O54" s="43">
        <f>IF(Q52="","",FIXED(ROUNDDOWN(O52/Q52,$H$6),$H$6,TRUE))</f>
      </c>
      <c r="P54" s="39"/>
      <c r="Q54" s="24">
        <f>IF(COUNTIF($A$20:$B$47,P52)=0,"",IF(1=COUNTIF($A$20:$A$47,P52),IF(VLOOKUP(P52,$A$20:$K$47,6,0)="","",VLOOKUP(P52,$A$20:$K$47,6,0)),IF(VLOOKUP(P52,$B$20:$K$47,9,0)="","",VLOOKUP(P52,$B$20:$K$47,9,0))))</f>
      </c>
      <c r="R54" s="43">
        <f>IF(T52="","",FIXED(ROUNDDOWN(R52/T52,$H$6),$H$6,TRUE))</f>
      </c>
      <c r="S54" s="39"/>
      <c r="T54" s="24">
        <f>IF(COUNTIF($A$20:$B$47,S52)=0,"",IF(1=COUNTIF($A$20:$A$47,S52),IF(VLOOKUP(S52,$A$20:$K$47,6,0)="","",VLOOKUP(S52,$A$20:$K$47,6,0)),IF(VLOOKUP(S52,$B$20:$K$47,9,0)="","",VLOOKUP(S52,$B$20:$K$47,9,0))))</f>
      </c>
      <c r="U54" s="43">
        <f>IF(W52="","",FIXED(ROUNDDOWN(U52/W52,$H$6),$H$6,TRUE))</f>
      </c>
      <c r="V54" s="39"/>
      <c r="W54" s="24">
        <f>IF(COUNTIF($A$20:$B$47,V52)=0,"",IF(1=COUNTIF($A$20:$A$47,V52),IF(VLOOKUP(V52,$A$20:$K$47,6,0)="","",VLOOKUP(V52,$A$20:$K$47,6,0)),IF(VLOOKUP(V52,$B$20:$K$47,9,0)="","",VLOOKUP(V52,$B$20:$K$47,9,0))))</f>
      </c>
      <c r="X54" s="42"/>
      <c r="Y54" s="43">
        <f>IF(AA52="","",FIXED(ROUNDDOWN(Y52/AA52,$H$6),$H$6,TRUE))</f>
      </c>
      <c r="Z54" s="39"/>
      <c r="AA54" s="24">
        <f>IF(COUNTIF($W$20:$X$47,Z52)=0,"",IF(1=COUNTIF($W$20:$W$47,Z52),IF(VLOOKUP(Z52,$W$20:$AG$47,6,0)="","",VLOOKUP(Z52,$W$20:$AG$47,6,0)),IF(VLOOKUP(Z52,$X$20:$AG$47,9,0)="","",VLOOKUP(Z52,$X$20:$AG$47,9,0))))</f>
      </c>
      <c r="AB54" s="43">
        <f>IF(AD52="","",FIXED(ROUNDDOWN(AB52/AD52,$H$6),$H$6,TRUE))</f>
      </c>
      <c r="AC54" s="39"/>
      <c r="AD54" s="24">
        <f>IF(COUNTIF($W$20:$X$47,AC52)=0,"",IF(1=COUNTIF($W$20:$W$47,AC52),IF(VLOOKUP(AC52,$W$20:$AG$47,6,0)="","",VLOOKUP(AC52,$W$20:$AG$47,6,0)),IF(VLOOKUP(AC52,$X$20:$AG$47,9,0)="","",VLOOKUP(AC52,$X$20:$AG$47,9,0))))</f>
      </c>
      <c r="AE54" s="43">
        <f>IF(AG52="","",FIXED(ROUNDDOWN(AE52/AG52,$H$6),$H$6,TRUE))</f>
      </c>
      <c r="AF54" s="39"/>
      <c r="AG54" s="24">
        <f>IF(COUNTIF($W$20:$X$47,AF52)=0,"",IF(1=COUNTIF($W$20:$W$47,AF52),IF(VLOOKUP(AF52,$W$20:$AG$47,6,0)="","",VLOOKUP(AF52,$W$20:$AG$47,6,0)),IF(VLOOKUP(AF52,$X$20:$AG$47,9,0)="","",VLOOKUP(AF52,$X$20:$AG$47,9,0))))</f>
      </c>
      <c r="AH54" s="43">
        <f>IF(AJ52="","",FIXED(ROUNDDOWN(AH52/AJ52,$H$6),$H$6,TRUE))</f>
      </c>
      <c r="AI54" s="39"/>
      <c r="AJ54" s="24">
        <f>IF(COUNTIF($W$20:$X$47,AI52)=0,"",IF(1=COUNTIF($W$20:$W$47,AI52),IF(VLOOKUP(AI52,$W$20:$AG$47,6,0)="","",VLOOKUP(AI52,$W$20:$AG$47,6,0)),IF(VLOOKUP(AI52,$X$20:$AG$47,9,0)="","",VLOOKUP(AI52,$X$20:$AG$47,9,0))))</f>
      </c>
      <c r="AK54" s="43">
        <f>IF(AM52="","",FIXED(ROUNDDOWN(AK52/AM52,$H$6),$H$6,TRUE))</f>
      </c>
      <c r="AL54" s="39"/>
      <c r="AM54" s="24">
        <f>IF(COUNTIF($W$20:$X$47,AL52)=0,"",IF(1=COUNTIF($W$20:$W$47,AL52),IF(VLOOKUP(AL52,$W$20:$AG$47,6,0)="","",VLOOKUP(AL52,$W$20:$AG$47,6,0)),IF(VLOOKUP(AL52,$X$20:$AG$47,9,0)="","",VLOOKUP(AL52,$X$20:$AG$47,9,0))))</f>
      </c>
      <c r="AN54" s="43">
        <f>IF(AP52="","",FIXED(ROUNDDOWN(AN52/AP52,$H$6),$H$6,TRUE))</f>
      </c>
      <c r="AO54" s="39"/>
      <c r="AP54" s="24">
        <f>IF(COUNTIF($W$20:$X$47,AO52)=0,"",IF(1=COUNTIF($W$20:$W$47,AO52),IF(VLOOKUP(AO52,$W$20:$AG$47,6,0)="","",VLOOKUP(AO52,$W$20:$AG$47,6,0)),IF(VLOOKUP(AO52,$X$20:$AG$47,9,0)="","",VLOOKUP(AO52,$X$20:$AG$47,9,0))))</f>
      </c>
      <c r="AQ54" s="43">
        <f>IF(AS52="","",FIXED(ROUNDDOWN(AQ52/AS52,$H$6),$H$6,TRUE))</f>
      </c>
      <c r="AR54" s="39"/>
      <c r="AS54" s="24">
        <f>IF(COUNTIF($W$20:$X$47,AR52)=0,"",IF(1=COUNTIF($W$20:$W$47,AR52),IF(VLOOKUP(AR52,$W$20:$AG$47,6,0)="","",VLOOKUP(AR52,$W$20:$AG$47,6,0)),IF(VLOOKUP(AR52,$X$20:$AG$47,9,0)="","",VLOOKUP(AR52,$X$20:$AG$47,9,0))))</f>
      </c>
      <c r="AU54" s="43">
        <f>IF(AW52="","",FIXED(ROUNDDOWN(AU52/AW52,$H$6),$H$6,TRUE))</f>
      </c>
      <c r="AV54" s="39"/>
      <c r="AW54" s="24">
        <f>IF(COUNTIF($AS$20:$AT$47,AV52)=0,"",IF(1=COUNTIF($AS$20:$AS$47,AV52),IF(VLOOKUP(AV52,$AS$20:$BC$47,6,0)="","",VLOOKUP(AV52,$AS$20:$BC$47,6,0)),IF(VLOOKUP(AV52,$AT$20:$BC$47,9,0)="","",VLOOKUP(AV52,$AT$20:$BC$47,9,0))))</f>
      </c>
      <c r="AX54" s="43">
        <f>IF(AZ52="","",FIXED(ROUNDDOWN(AX52/AZ52,$H$6),$H$6,TRUE))</f>
      </c>
      <c r="AY54" s="39"/>
      <c r="AZ54" s="24">
        <f>IF(COUNTIF($AS$20:$AT$47,AY52)=0,"",IF(1=COUNTIF($AS$20:$AS$47,AY52),IF(VLOOKUP(AY52,$AS$20:$BC$47,6,0)="","",VLOOKUP(AY52,$AS$20:$BC$47,6,0)),IF(VLOOKUP(AY52,$AT$20:$BC$47,9,0)="","",VLOOKUP(AY52,$AT$20:$BC$47,9,0))))</f>
      </c>
      <c r="BA54" s="43">
        <f>IF(BC52="","",FIXED(ROUNDDOWN(BA52/BC52,$H$6),$H$6,TRUE))</f>
      </c>
      <c r="BB54" s="39"/>
      <c r="BC54" s="24">
        <f>IF(COUNTIF($AS$20:$AT$47,BB52)=0,"",IF(1=COUNTIF($AS$20:$AS$47,BB52),IF(VLOOKUP(BB52,$AS$20:$BC$47,6,0)="","",VLOOKUP(BB52,$AS$20:$BC$47,6,0)),IF(VLOOKUP(BB52,$AT$20:$BC$47,9,0)="","",VLOOKUP(BB52,$AT$20:$BC$47,9,0))))</f>
      </c>
      <c r="BD54" s="43">
        <f>IF(BF52="","",FIXED(ROUNDDOWN(BD52/BF52,$H$6),$H$6,TRUE))</f>
      </c>
      <c r="BE54" s="39"/>
      <c r="BF54" s="24">
        <f>IF(COUNTIF($AS$20:$AT$47,BE52)=0,"",IF(1=COUNTIF($AS$20:$AS$47,BE52),IF(VLOOKUP(BE52,$AS$20:$BC$47,6,0)="","",VLOOKUP(BE52,$AS$20:$BC$47,6,0)),IF(VLOOKUP(BE52,$AT$20:$BC$47,9,0)="","",VLOOKUP(BE52,$AT$20:$BC$47,9,0))))</f>
      </c>
      <c r="BG54" s="43">
        <f>IF(BI52="","",FIXED(ROUNDDOWN(BG52/BI52,$H$6),$H$6,TRUE))</f>
      </c>
      <c r="BH54" s="39"/>
      <c r="BI54" s="24">
        <f>IF(COUNTIF($AS$20:$AT$47,BH52)=0,"",IF(1=COUNTIF($AS$20:$AS$47,BH52),IF(VLOOKUP(BH52,$AS$20:$BC$47,6,0)="","",VLOOKUP(BH52,$AS$20:$BC$47,6,0)),IF(VLOOKUP(BH52,$AT$20:$BC$47,9,0)="","",VLOOKUP(BH52,$AT$20:$BC$47,9,0))))</f>
      </c>
      <c r="BJ54" s="43">
        <f>IF(BL52="","",FIXED(ROUNDDOWN(BJ52/BL52,$H$6),$H$6,TRUE))</f>
      </c>
      <c r="BK54" s="39"/>
      <c r="BL54" s="24">
        <f>IF(COUNTIF($AS$20:$AT$47,BK52)=0,"",IF(1=COUNTIF($AS$20:$AS$47,BK52),IF(VLOOKUP(BK52,$AS$20:$BC$47,6,0)="","",VLOOKUP(BK52,$AS$20:$BC$47,6,0)),IF(VLOOKUP(BK52,$AT$20:$BC$47,9,0)="","",VLOOKUP(BK52,$AT$20:$BC$47,9,0))))</f>
      </c>
      <c r="BM54" s="43">
        <f>IF(BO52="","",FIXED(ROUNDDOWN(BM52/BO52,$H$6),$H$6,TRUE))</f>
      </c>
      <c r="BN54" s="39"/>
      <c r="BO54" s="24">
        <f>IF(COUNTIF($AS$20:$AT$47,BN52)=0,"",IF(1=COUNTIF($AS$20:$AS$47,BN52),IF(VLOOKUP(BN52,$AS$20:$BC$47,6,0)="","",VLOOKUP(BN52,$AS$20:$BC$47,6,0)),IF(VLOOKUP(BN52,$AT$20:$BC$47,9,0)="","",VLOOKUP(BN52,$AT$20:$BC$47,9,0))))</f>
      </c>
      <c r="BQ54" s="43">
        <f>IF(BS52="","",FIXED(ROUNDDOWN(BQ52/BS52,$H$6),$H$6,TRUE))</f>
      </c>
      <c r="BR54" s="39"/>
      <c r="BS54" s="24">
        <f>IF(COUNTIF($BO$20:$BP$47,BR52)=0,"",IF(1=COUNTIF($BO$20:$BO$47,BR52),IF(VLOOKUP(BR52,$BO$20:$BY$47,6,0)="","",VLOOKUP(BR52,$BO$20:$BY$47,6,0)),IF(VLOOKUP(BR52,$BP$20:$BY$47,9,0)="","",VLOOKUP(BR52,$BP$20:$BY$47,9,0))))</f>
      </c>
      <c r="BT54" s="43">
        <f>IF(BV52="","",FIXED(ROUNDDOWN(BT52/BV52,$H$6),$H$6,TRUE))</f>
      </c>
      <c r="BU54" s="39"/>
      <c r="BV54" s="24">
        <f>IF(COUNTIF($BO$20:$BP$47,BU52)=0,"",IF(1=COUNTIF($BO$20:$BO$47,BU52),IF(VLOOKUP(BU52,$BO$20:$BY$47,6,0)="","",VLOOKUP(BU52,$BO$20:$BY$47,6,0)),IF(VLOOKUP(BU52,$BP$20:$BY$47,9,0)="","",VLOOKUP(BU52,$BP$20:$BY$47,9,0))))</f>
      </c>
      <c r="BW54" s="43">
        <f>IF(BY52="","",FIXED(ROUNDDOWN(BW52/BY52,$H$6),$H$6,TRUE))</f>
      </c>
      <c r="BX54" s="39"/>
      <c r="BY54" s="24">
        <f>IF(COUNTIF($BO$20:$BP$47,BX52)=0,"",IF(1=COUNTIF($BO$20:$BO$47,BX52),IF(VLOOKUP(BX52,$BO$20:$BY$47,6,0)="","",VLOOKUP(BX52,$BO$20:$BY$47,6,0)),IF(VLOOKUP(BX52,$BP$20:$BY$47,9,0)="","",VLOOKUP(BX52,$BP$20:$BY$47,9,0))))</f>
      </c>
      <c r="BZ54" s="43">
        <f>IF(CB52="","",FIXED(ROUNDDOWN(BZ52/CB52,$H$6),$H$6,TRUE))</f>
      </c>
      <c r="CA54" s="39"/>
      <c r="CB54" s="24">
        <f>IF(COUNTIF($BO$20:$BP$47,CA52)=0,"",IF(1=COUNTIF($BO$20:$BO$47,CA52),IF(VLOOKUP(CA52,$BO$20:$BY$47,6,0)="","",VLOOKUP(CA52,$BO$20:$BY$47,6,0)),IF(VLOOKUP(CA52,$BP$20:$BY$47,9,0)="","",VLOOKUP(CA52,$BP$20:$BY$47,9,0))))</f>
      </c>
      <c r="CC54" s="43">
        <f>IF(CE52="","",FIXED(ROUNDDOWN(CC52/CE52,$H$6),$H$6,TRUE))</f>
      </c>
      <c r="CD54" s="39"/>
      <c r="CE54" s="24">
        <f>IF(COUNTIF($BO$20:$BP$47,CD52)=0,"",IF(1=COUNTIF($BO$20:$BO$47,CD52),IF(VLOOKUP(CD52,$BO$20:$BY$47,6,0)="","",VLOOKUP(CD52,$BO$20:$BY$47,6,0)),IF(VLOOKUP(CD52,$BP$20:$BY$47,9,0)="","",VLOOKUP(CD52,$BP$20:$BY$47,9,0))))</f>
      </c>
      <c r="CF54" s="43">
        <f>IF(CH52="","",FIXED(ROUNDDOWN(CF52/CH52,$H$6),$H$6,TRUE))</f>
      </c>
      <c r="CG54" s="39"/>
      <c r="CH54" s="24">
        <f>IF(COUNTIF($BO$20:$BP$47,CG52)=0,"",IF(1=COUNTIF($BO$20:$BO$47,CG52),IF(VLOOKUP(CG52,$BO$20:$BY$47,6,0)="","",VLOOKUP(CG52,$BO$20:$BY$47,6,0)),IF(VLOOKUP(CG52,$BP$20:$BY$47,9,0)="","",VLOOKUP(CG52,$BP$20:$BY$47,9,0))))</f>
      </c>
      <c r="CI54" s="43">
        <f>IF(CK52="","",FIXED(ROUNDDOWN(CI52/CK52,$H$6),$H$6,TRUE))</f>
      </c>
      <c r="CJ54" s="39"/>
      <c r="CK54" s="24">
        <f>IF(COUNTIF($BO$20:$BP$47,CJ52)=0,"",IF(1=COUNTIF($BO$20:$BO$47,CJ52),IF(VLOOKUP(CJ52,$BO$20:$BY$47,6,0)="","",VLOOKUP(CJ52,$BO$20:$BY$47,6,0)),IF(VLOOKUP(CJ52,$BP$20:$BY$47,9,0)="","",VLOOKUP(CJ52,$BP$20:$BY$47,9,0))))</f>
      </c>
    </row>
    <row r="55" spans="3:89" ht="12.75" hidden="1">
      <c r="C55" s="40">
        <f>IF(COUNTIF($A$20:$B$47,D55)=0,"",IF(1=COUNTIF($A$20:$A$47,D55),IF(VLOOKUP(D55,$A$20:$K$47,5,0)="","",VLOOKUP(D55,$A$20:$K$47,5,0)),IF(VLOOKUP(D55,$B$20:$K$47,8,0)="","",VLOOKUP(D55,$B$20:$K$47,8,0))))</f>
      </c>
      <c r="D55" s="41">
        <f>D52+10</f>
        <v>31</v>
      </c>
      <c r="E55" s="16">
        <f>IF(COUNTIF($A$20:$B$47,D55)=0,"",IF(1=COUNTIF($A$20:$A$47,D55),IF(VLOOKUP(D55,$A$20:$K$47,11,0)="","",VLOOKUP(D55,$A$20:$K$47,11,0)),IF(VLOOKUP(D55,$B$20:$K$47,10,0)="","",VLOOKUP(D55,$B$20:$K$47,10,0))))</f>
      </c>
      <c r="F55" s="40">
        <f>IF(COUNTIF($A$20:$B$47,G55)=0,"",IF(1=COUNTIF($A$20:$A$47,G55),IF(VLOOKUP(G55,$A$20:$K$47,5,0)="","",VLOOKUP(G55,$A$20:$K$47,5,0)),IF(VLOOKUP(G55,$B$20:$K$47,8,0)="","",VLOOKUP(G55,$B$20:$K$47,8,0))))</f>
      </c>
      <c r="G55" s="41">
        <f>D55+1</f>
        <v>32</v>
      </c>
      <c r="H55" s="16">
        <f>IF(COUNTIF($A$20:$B$47,G55)=0,"",IF(1=COUNTIF($A$20:$A$47,G55),IF(VLOOKUP(G55,$A$20:$K$47,11,0)="","",VLOOKUP(G55,$A$20:$K$47,11,0)),IF(VLOOKUP(G55,$B$20:$K$47,10,0)="","",VLOOKUP(G55,$B$20:$K$47,10,0))))</f>
      </c>
      <c r="I55" s="40">
        <f>IF(COUNTIF($A$20:$B$47,J55)=0,"",IF(1=COUNTIF($A$20:$A$47,J55),IF(VLOOKUP(J55,$A$20:$K$47,5,0)="","",VLOOKUP(J55,$A$20:$K$47,5,0)),IF(VLOOKUP(J55,$B$20:$K$47,8,0)="","",VLOOKUP(J55,$B$20:$K$47,8,0))))</f>
      </c>
      <c r="J55" s="41">
        <f>G55+1</f>
        <v>33</v>
      </c>
      <c r="K55" s="16">
        <f>IF(COUNTIF($A$20:$B$47,J55)=0,"",IF(1=COUNTIF($A$20:$A$47,J55),IF(VLOOKUP(J55,$A$20:$K$47,11,0)="","",VLOOKUP(J55,$A$20:$K$47,11,0)),IF(VLOOKUP(J55,$B$20:$K$47,10,0)="","",VLOOKUP(J55,$B$20:$K$47,10,0))))</f>
      </c>
      <c r="L55" s="40">
        <f>IF(COUNTIF($A$20:$B$47,M55)=0,"",IF(1=COUNTIF($A$20:$A$47,M55),IF(VLOOKUP(M55,$A$20:$K$47,5,0)="","",VLOOKUP(M55,$A$20:$K$47,5,0)),IF(VLOOKUP(M55,$B$20:$K$47,8,0)="","",VLOOKUP(M55,$B$20:$K$47,8,0))))</f>
      </c>
      <c r="M55" s="41">
        <f>J55+1</f>
        <v>34</v>
      </c>
      <c r="N55" s="16">
        <f>IF(COUNTIF($A$20:$B$47,M55)=0,"",IF(1=COUNTIF($A$20:$A$47,M55),IF(VLOOKUP(M55,$A$20:$K$47,11,0)="","",VLOOKUP(M55,$A$20:$K$47,11,0)),IF(VLOOKUP(M55,$B$20:$K$47,10,0)="","",VLOOKUP(M55,$B$20:$K$47,10,0))))</f>
      </c>
      <c r="O55" s="40">
        <f>IF(COUNTIF($A$20:$B$47,P55)=0,"",IF(1=COUNTIF($A$20:$A$47,P55),IF(VLOOKUP(P55,$A$20:$K$47,5,0)="","",VLOOKUP(P55,$A$20:$K$47,5,0)),IF(VLOOKUP(P55,$B$20:$K$47,8,0)="","",VLOOKUP(P55,$B$20:$K$47,8,0))))</f>
      </c>
      <c r="P55" s="41">
        <f>M55+1</f>
        <v>35</v>
      </c>
      <c r="Q55" s="16">
        <f>IF(COUNTIF($A$20:$B$47,P55)=0,"",IF(1=COUNTIF($A$20:$A$47,P55),IF(VLOOKUP(P55,$A$20:$K$47,11,0)="","",VLOOKUP(P55,$A$20:$K$47,11,0)),IF(VLOOKUP(P55,$B$20:$K$47,10,0)="","",VLOOKUP(P55,$B$20:$K$47,10,0))))</f>
      </c>
      <c r="R55" s="40">
        <f>IF(COUNTIF($A$20:$B$47,S55)=0,"",IF(1=COUNTIF($A$20:$A$47,S55),IF(VLOOKUP(S55,$A$20:$K$47,5,0)="","",VLOOKUP(S55,$A$20:$K$47,5,0)),IF(VLOOKUP(S55,$B$20:$K$47,8,0)="","",VLOOKUP(S55,$B$20:$K$47,8,0))))</f>
      </c>
      <c r="S55" s="41">
        <f>P55+1</f>
        <v>36</v>
      </c>
      <c r="T55" s="16">
        <f>IF(COUNTIF($A$20:$B$47,S55)=0,"",IF(1=COUNTIF($A$20:$A$47,S55),IF(VLOOKUP(S55,$A$20:$K$47,11,0)="","",VLOOKUP(S55,$A$20:$K$47,11,0)),IF(VLOOKUP(S55,$B$20:$K$47,10,0)="","",VLOOKUP(S55,$B$20:$K$47,10,0))))</f>
      </c>
      <c r="U55" s="40">
        <f>IF(COUNTIF($A$20:$B$47,V55)=0,"",IF(1=COUNTIF($A$20:$A$47,V55),IF(VLOOKUP(V55,$A$20:$K$47,5,0)="","",VLOOKUP(V55,$A$20:$K$47,5,0)),IF(VLOOKUP(V55,$B$20:$K$47,8,0)="","",VLOOKUP(V55,$B$20:$K$47,8,0))))</f>
      </c>
      <c r="V55" s="41">
        <f>S55+1</f>
        <v>37</v>
      </c>
      <c r="W55" s="16">
        <f>IF(COUNTIF($A$20:$B$47,V55)=0,"",IF(1=COUNTIF($A$20:$A$47,V55),IF(VLOOKUP(V55,$A$20:$K$47,11,0)="","",VLOOKUP(V55,$A$20:$K$47,11,0)),IF(VLOOKUP(V55,$B$20:$K$47,10,0)="","",VLOOKUP(V55,$B$20:$K$47,10,0))))</f>
      </c>
      <c r="X55" s="42"/>
      <c r="Y55" s="40">
        <f>IF(COUNTIF($W$20:$X$47,Z55)=0,"",IF(1=COUNTIF($W$20:$W$47,Z55),IF(VLOOKUP(Z55,$W$20:$AG$47,5,0)="","",VLOOKUP(Z55,$W$20:$AG$47,5,0)),IF(VLOOKUP(Z55,$X$20:$AG$47,8,0)="","",VLOOKUP(Z55,$X$20:$AG$47,8,0))))</f>
      </c>
      <c r="Z55" s="41">
        <f>Z52+10</f>
        <v>31</v>
      </c>
      <c r="AA55" s="16">
        <f>IF(COUNTIF($W$20:$X$47,Z55)=0,"",IF(1=COUNTIF($W$20:$W$47,Z55),IF(VLOOKUP(Z55,$W$20:$AG$47,11,0)="","",VLOOKUP(Z55,$W$20:$AG$47,11,0)),IF(VLOOKUP(Z55,$X$20:$AG$47,10,0)="","",VLOOKUP(Z55,$X$20:$AG$47,10,0))))</f>
      </c>
      <c r="AB55" s="40">
        <f>IF(COUNTIF($W$20:$X$47,AC55)=0,"",IF(1=COUNTIF($W$20:$W$47,AC55),IF(VLOOKUP(AC55,$W$20:$AG$47,5,0)="","",VLOOKUP(AC55,$W$20:$AG$47,5,0)),IF(VLOOKUP(AC55,$X$20:$AG$47,8,0)="","",VLOOKUP(AC55,$X$20:$AG$47,8,0))))</f>
      </c>
      <c r="AC55" s="41">
        <f>Z55+1</f>
        <v>32</v>
      </c>
      <c r="AD55" s="16">
        <f>IF(COUNTIF($W$20:$X$47,AC55)=0,"",IF(1=COUNTIF($W$20:$W$47,AC55),IF(VLOOKUP(AC55,$W$20:$AG$47,11,0)="","",VLOOKUP(AC55,$W$20:$AG$47,11,0)),IF(VLOOKUP(AC55,$X$20:$AG$47,10,0)="","",VLOOKUP(AC55,$X$20:$AG$47,10,0))))</f>
      </c>
      <c r="AE55" s="40">
        <f>IF(COUNTIF($W$20:$X$47,AF55)=0,"",IF(1=COUNTIF($W$20:$W$47,AF55),IF(VLOOKUP(AF55,$W$20:$AG$47,5,0)="","",VLOOKUP(AF55,$W$20:$AG$47,5,0)),IF(VLOOKUP(AF55,$X$20:$AG$47,8,0)="","",VLOOKUP(AF55,$X$20:$AG$47,8,0))))</f>
      </c>
      <c r="AF55" s="41">
        <f>AC55+1</f>
        <v>33</v>
      </c>
      <c r="AG55" s="16">
        <f>IF(COUNTIF($W$20:$X$47,AF55)=0,"",IF(1=COUNTIF($W$20:$W$47,AF55),IF(VLOOKUP(AF55,$W$20:$AG$47,11,0)="","",VLOOKUP(AF55,$W$20:$AG$47,11,0)),IF(VLOOKUP(AF55,$X$20:$AG$47,10,0)="","",VLOOKUP(AF55,$X$20:$AG$47,10,0))))</f>
      </c>
      <c r="AH55" s="40">
        <f>IF(COUNTIF($W$20:$X$47,AI55)=0,"",IF(1=COUNTIF($W$20:$W$47,AI55),IF(VLOOKUP(AI55,$W$20:$AG$47,5,0)="","",VLOOKUP(AI55,$W$20:$AG$47,5,0)),IF(VLOOKUP(AI55,$X$20:$AG$47,8,0)="","",VLOOKUP(AI55,$X$20:$AG$47,8,0))))</f>
      </c>
      <c r="AI55" s="41">
        <f>AF55+1</f>
        <v>34</v>
      </c>
      <c r="AJ55" s="16">
        <f>IF(COUNTIF($W$20:$X$47,AI55)=0,"",IF(1=COUNTIF($W$20:$W$47,AI55),IF(VLOOKUP(AI55,$W$20:$AG$47,11,0)="","",VLOOKUP(AI55,$W$20:$AG$47,11,0)),IF(VLOOKUP(AI55,$X$20:$AG$47,10,0)="","",VLOOKUP(AI55,$X$20:$AG$47,10,0))))</f>
      </c>
      <c r="AK55" s="40">
        <f>IF(COUNTIF($W$20:$X$47,AL55)=0,"",IF(1=COUNTIF($W$20:$W$47,AL55),IF(VLOOKUP(AL55,$W$20:$AG$47,5,0)="","",VLOOKUP(AL55,$W$20:$AG$47,5,0)),IF(VLOOKUP(AL55,$X$20:$AG$47,8,0)="","",VLOOKUP(AL55,$X$20:$AG$47,8,0))))</f>
      </c>
      <c r="AL55" s="41">
        <f>AI55+1</f>
        <v>35</v>
      </c>
      <c r="AM55" s="16">
        <f>IF(COUNTIF($W$20:$X$47,AL55)=0,"",IF(1=COUNTIF($W$20:$W$47,AL55),IF(VLOOKUP(AL55,$W$20:$AG$47,11,0)="","",VLOOKUP(AL55,$W$20:$AG$47,11,0)),IF(VLOOKUP(AL55,$X$20:$AG$47,10,0)="","",VLOOKUP(AL55,$X$20:$AG$47,10,0))))</f>
      </c>
      <c r="AN55" s="40">
        <f>IF(COUNTIF($W$20:$X$47,AO55)=0,"",IF(1=COUNTIF($W$20:$W$47,AO55),IF(VLOOKUP(AO55,$W$20:$AG$47,5,0)="","",VLOOKUP(AO55,$W$20:$AG$47,5,0)),IF(VLOOKUP(AO55,$X$20:$AG$47,8,0)="","",VLOOKUP(AO55,$X$20:$AG$47,8,0))))</f>
      </c>
      <c r="AO55" s="41">
        <f>AL55+1</f>
        <v>36</v>
      </c>
      <c r="AP55" s="16">
        <f>IF(COUNTIF($W$20:$X$47,AO55)=0,"",IF(1=COUNTIF($W$20:$W$47,AO55),IF(VLOOKUP(AO55,$W$20:$AG$47,11,0)="","",VLOOKUP(AO55,$W$20:$AG$47,11,0)),IF(VLOOKUP(AO55,$X$20:$AG$47,10,0)="","",VLOOKUP(AO55,$X$20:$AG$47,10,0))))</f>
      </c>
      <c r="AQ55" s="40">
        <f>IF(COUNTIF($W$20:$X$47,AR55)=0,"",IF(1=COUNTIF($W$20:$W$47,AR55),IF(VLOOKUP(AR55,$W$20:$AG$47,5,0)="","",VLOOKUP(AR55,$W$20:$AG$47,5,0)),IF(VLOOKUP(AR55,$X$20:$AG$47,8,0)="","",VLOOKUP(AR55,$X$20:$AG$47,8,0))))</f>
      </c>
      <c r="AR55" s="41">
        <f>AO55+1</f>
        <v>37</v>
      </c>
      <c r="AS55" s="16">
        <f>IF(COUNTIF($W$20:$X$47,AR55)=0,"",IF(1=COUNTIF($W$20:$W$47,AR55),IF(VLOOKUP(AR55,$W$20:$AG$47,11,0)="","",VLOOKUP(AR55,$W$20:$AG$47,11,0)),IF(VLOOKUP(AR55,$X$20:$AG$47,10,0)="","",VLOOKUP(AR55,$X$20:$AG$47,10,0))))</f>
      </c>
      <c r="AU55" s="40">
        <f>IF(COUNTIF($AS$20:$AT$47,AV55)=0,"",IF(1=COUNTIF($AS$20:$AS$47,AV55),IF(VLOOKUP(AV55,$AS$20:$BC$47,5,0)="","",VLOOKUP(AV55,$AS$20:$BC$47,5,0)),IF(VLOOKUP(AV55,$AT$20:$BC$47,8,0)="","",VLOOKUP(AV55,$AT$20:$BC$47,8,0))))</f>
      </c>
      <c r="AV55" s="41">
        <f>AV52+10</f>
        <v>31</v>
      </c>
      <c r="AW55" s="16">
        <f>IF(COUNTIF($AS$20:$AT$47,AV55)=0,"",IF(1=COUNTIF($AS$20:$AS$47,AV55),IF(VLOOKUP(AV55,$AS$20:$BC$47,11,0)="","",VLOOKUP(AV55,$AS$20:$BC$47,11,0)),IF(VLOOKUP(AV55,$AT$20:$BC$47,10,0)="","",VLOOKUP(AV55,$AT$20:$BC$47,10,0))))</f>
      </c>
      <c r="AX55" s="40">
        <f>IF(COUNTIF($AS$20:$AT$47,AY55)=0,"",IF(1=COUNTIF($AS$20:$AS$47,AY55),IF(VLOOKUP(AY55,$AS$20:$BC$47,5,0)="","",VLOOKUP(AY55,$AS$20:$BC$47,5,0)),IF(VLOOKUP(AY55,$AT$20:$BC$47,8,0)="","",VLOOKUP(AY55,$AT$20:$BC$47,8,0))))</f>
      </c>
      <c r="AY55" s="41">
        <f>AV55+1</f>
        <v>32</v>
      </c>
      <c r="AZ55" s="16">
        <f>IF(COUNTIF($AS$20:$AT$47,AY55)=0,"",IF(1=COUNTIF($AS$20:$AS$47,AY55),IF(VLOOKUP(AY55,$AS$20:$BC$47,11,0)="","",VLOOKUP(AY55,$AS$20:$BC$47,11,0)),IF(VLOOKUP(AY55,$AT$20:$BC$47,10,0)="","",VLOOKUP(AY55,$AT$20:$BC$47,10,0))))</f>
      </c>
      <c r="BA55" s="40">
        <f>IF(COUNTIF($AS$20:$AT$47,BB55)=0,"",IF(1=COUNTIF($AS$20:$AS$47,BB55),IF(VLOOKUP(BB55,$AS$20:$BC$47,5,0)="","",VLOOKUP(BB55,$AS$20:$BC$47,5,0)),IF(VLOOKUP(BB55,$AT$20:$BC$47,8,0)="","",VLOOKUP(BB55,$AT$20:$BC$47,8,0))))</f>
      </c>
      <c r="BB55" s="41">
        <f>AY55+1</f>
        <v>33</v>
      </c>
      <c r="BC55" s="16">
        <f>IF(COUNTIF($AS$20:$AT$47,BB55)=0,"",IF(1=COUNTIF($AS$20:$AS$47,BB55),IF(VLOOKUP(BB55,$AS$20:$BC$47,11,0)="","",VLOOKUP(BB55,$AS$20:$BC$47,11,0)),IF(VLOOKUP(BB55,$AT$20:$BC$47,10,0)="","",VLOOKUP(BB55,$AT$20:$BC$47,10,0))))</f>
      </c>
      <c r="BD55" s="40">
        <f>IF(COUNTIF($AS$20:$AT$47,BE55)=0,"",IF(1=COUNTIF($AS$20:$AS$47,BE55),IF(VLOOKUP(BE55,$AS$20:$BC$47,5,0)="","",VLOOKUP(BE55,$AS$20:$BC$47,5,0)),IF(VLOOKUP(BE55,$AT$20:$BC$47,8,0)="","",VLOOKUP(BE55,$AT$20:$BC$47,8,0))))</f>
      </c>
      <c r="BE55" s="41">
        <f>BB55+1</f>
        <v>34</v>
      </c>
      <c r="BF55" s="16">
        <f>IF(COUNTIF($AS$20:$AT$47,BE55)=0,"",IF(1=COUNTIF($AS$20:$AS$47,BE55),IF(VLOOKUP(BE55,$AS$20:$BC$47,11,0)="","",VLOOKUP(BE55,$AS$20:$BC$47,11,0)),IF(VLOOKUP(BE55,$AT$20:$BC$47,10,0)="","",VLOOKUP(BE55,$AT$20:$BC$47,10,0))))</f>
      </c>
      <c r="BG55" s="40">
        <f>IF(COUNTIF($AS$20:$AT$47,BH55)=0,"",IF(1=COUNTIF($AS$20:$AS$47,BH55),IF(VLOOKUP(BH55,$AS$20:$BC$47,5,0)="","",VLOOKUP(BH55,$AS$20:$BC$47,5,0)),IF(VLOOKUP(BH55,$AT$20:$BC$47,8,0)="","",VLOOKUP(BH55,$AT$20:$BC$47,8,0))))</f>
      </c>
      <c r="BH55" s="41">
        <f>BE55+1</f>
        <v>35</v>
      </c>
      <c r="BI55" s="16">
        <f>IF(COUNTIF($AS$20:$AT$47,BH55)=0,"",IF(1=COUNTIF($AS$20:$AS$47,BH55),IF(VLOOKUP(BH55,$AS$20:$BC$47,11,0)="","",VLOOKUP(BH55,$AS$20:$BC$47,11,0)),IF(VLOOKUP(BH55,$AT$20:$BC$47,10,0)="","",VLOOKUP(BH55,$AT$20:$BC$47,10,0))))</f>
      </c>
      <c r="BJ55" s="40">
        <f>IF(COUNTIF($AS$20:$AT$47,BK55)=0,"",IF(1=COUNTIF($AS$20:$AS$47,BK55),IF(VLOOKUP(BK55,$AS$20:$BC$47,5,0)="","",VLOOKUP(BK55,$AS$20:$BC$47,5,0)),IF(VLOOKUP(BK55,$AT$20:$BC$47,8,0)="","",VLOOKUP(BK55,$AT$20:$BC$47,8,0))))</f>
      </c>
      <c r="BK55" s="41">
        <f>BH55+1</f>
        <v>36</v>
      </c>
      <c r="BL55" s="16">
        <f>IF(COUNTIF($AS$20:$AT$47,BK55)=0,"",IF(1=COUNTIF($AS$20:$AS$47,BK55),IF(VLOOKUP(BK55,$AS$20:$BC$47,11,0)="","",VLOOKUP(BK55,$AS$20:$BC$47,11,0)),IF(VLOOKUP(BK55,$AT$20:$BC$47,10,0)="","",VLOOKUP(BK55,$AT$20:$BC$47,10,0))))</f>
      </c>
      <c r="BM55" s="40">
        <f>IF(COUNTIF($AS$20:$AT$47,BN55)=0,"",IF(1=COUNTIF($AS$20:$AS$47,BN55),IF(VLOOKUP(BN55,$AS$20:$BC$47,5,0)="","",VLOOKUP(BN55,$AS$20:$BC$47,5,0)),IF(VLOOKUP(BN55,$AT$20:$BC$47,8,0)="","",VLOOKUP(BN55,$AT$20:$BC$47,8,0))))</f>
      </c>
      <c r="BN55" s="41">
        <f>BK55+1</f>
        <v>37</v>
      </c>
      <c r="BO55" s="16">
        <f>IF(COUNTIF($AS$20:$AT$47,BN55)=0,"",IF(1=COUNTIF($AS$20:$AS$47,BN55),IF(VLOOKUP(BN55,$AS$20:$BC$47,11,0)="","",VLOOKUP(BN55,$AS$20:$BC$47,11,0)),IF(VLOOKUP(BN55,$AT$20:$BC$47,10,0)="","",VLOOKUP(BN55,$AT$20:$BC$47,10,0))))</f>
      </c>
      <c r="BQ55" s="40">
        <f>IF(COUNTIF($BO$20:$BP$47,BR55)=0,"",IF(1=COUNTIF($BO$20:$BO$47,BR55),IF(VLOOKUP(BR55,$BO$20:$BY$47,5,0)="","",VLOOKUP(BR55,$BO$20:$BY$47,5,0)),IF(VLOOKUP(BR55,$BP$20:$BY$47,8,0)="","",VLOOKUP(BR55,$BP$20:$BY$47,8,0))))</f>
      </c>
      <c r="BR55" s="41">
        <f>BR52+10</f>
        <v>31</v>
      </c>
      <c r="BS55" s="16">
        <f>IF(COUNTIF($BO$20:$BP$47,BR55)=0,"",IF(1=COUNTIF($BO$20:$BO$47,BR55),IF(VLOOKUP(BR55,$BO$20:$BY$47,11,0)="","",VLOOKUP(BR55,$BO$20:$BY$47,11,0)),IF(VLOOKUP(BR55,$BP$20:$BY$47,10,0)="","",VLOOKUP(BR55,$BP$20:$BY$47,10,0))))</f>
      </c>
      <c r="BT55" s="40">
        <f>IF(COUNTIF($BO$20:$BP$47,BU55)=0,"",IF(1=COUNTIF($BO$20:$BO$47,BU55),IF(VLOOKUP(BU55,$BO$20:$BY$47,5,0)="","",VLOOKUP(BU55,$BO$20:$BY$47,5,0)),IF(VLOOKUP(BU55,$BP$20:$BY$47,8,0)="","",VLOOKUP(BU55,$BP$20:$BY$47,8,0))))</f>
      </c>
      <c r="BU55" s="41">
        <f>BR55+1</f>
        <v>32</v>
      </c>
      <c r="BV55" s="16">
        <f>IF(COUNTIF($BO$20:$BP$47,BU55)=0,"",IF(1=COUNTIF($BO$20:$BO$47,BU55),IF(VLOOKUP(BU55,$BO$20:$BY$47,11,0)="","",VLOOKUP(BU55,$BO$20:$BY$47,11,0)),IF(VLOOKUP(BU55,$BP$20:$BY$47,10,0)="","",VLOOKUP(BU55,$BP$20:$BY$47,10,0))))</f>
      </c>
      <c r="BW55" s="40">
        <f>IF(COUNTIF($BO$20:$BP$47,BX55)=0,"",IF(1=COUNTIF($BO$20:$BO$47,BX55),IF(VLOOKUP(BX55,$BO$20:$BY$47,5,0)="","",VLOOKUP(BX55,$BO$20:$BY$47,5,0)),IF(VLOOKUP(BX55,$BP$20:$BY$47,8,0)="","",VLOOKUP(BX55,$BP$20:$BY$47,8,0))))</f>
      </c>
      <c r="BX55" s="41">
        <f>BU55+1</f>
        <v>33</v>
      </c>
      <c r="BY55" s="16">
        <f>IF(COUNTIF($BO$20:$BP$47,BX55)=0,"",IF(1=COUNTIF($BO$20:$BO$47,BX55),IF(VLOOKUP(BX55,$BO$20:$BY$47,11,0)="","",VLOOKUP(BX55,$BO$20:$BY$47,11,0)),IF(VLOOKUP(BX55,$BP$20:$BY$47,10,0)="","",VLOOKUP(BX55,$BP$20:$BY$47,10,0))))</f>
      </c>
      <c r="BZ55" s="40">
        <f>IF(COUNTIF($BO$20:$BP$47,CA55)=0,"",IF(1=COUNTIF($BO$20:$BO$47,CA55),IF(VLOOKUP(CA55,$BO$20:$BY$47,5,0)="","",VLOOKUP(CA55,$BO$20:$BY$47,5,0)),IF(VLOOKUP(CA55,$BP$20:$BY$47,8,0)="","",VLOOKUP(CA55,$BP$20:$BY$47,8,0))))</f>
      </c>
      <c r="CA55" s="41">
        <f>BX55+1</f>
        <v>34</v>
      </c>
      <c r="CB55" s="16">
        <f>IF(COUNTIF($BO$20:$BP$47,CA55)=0,"",IF(1=COUNTIF($BO$20:$BO$47,CA55),IF(VLOOKUP(CA55,$BO$20:$BY$47,11,0)="","",VLOOKUP(CA55,$BO$20:$BY$47,11,0)),IF(VLOOKUP(CA55,$BP$20:$BY$47,10,0)="","",VLOOKUP(CA55,$BP$20:$BY$47,10,0))))</f>
      </c>
      <c r="CC55" s="40">
        <f>IF(COUNTIF($BO$20:$BP$47,CD55)=0,"",IF(1=COUNTIF($BO$20:$BO$47,CD55),IF(VLOOKUP(CD55,$BO$20:$BY$47,5,0)="","",VLOOKUP(CD55,$BO$20:$BY$47,5,0)),IF(VLOOKUP(CD55,$BP$20:$BY$47,8,0)="","",VLOOKUP(CD55,$BP$20:$BY$47,8,0))))</f>
      </c>
      <c r="CD55" s="41">
        <f>CA55+1</f>
        <v>35</v>
      </c>
      <c r="CE55" s="16">
        <f>IF(COUNTIF($BO$20:$BP$47,CD55)=0,"",IF(1=COUNTIF($BO$20:$BO$47,CD55),IF(VLOOKUP(CD55,$BO$20:$BY$47,11,0)="","",VLOOKUP(CD55,$BO$20:$BY$47,11,0)),IF(VLOOKUP(CD55,$BP$20:$BY$47,10,0)="","",VLOOKUP(CD55,$BP$20:$BY$47,10,0))))</f>
      </c>
      <c r="CF55" s="40">
        <f>IF(COUNTIF($BO$20:$BP$47,CG55)=0,"",IF(1=COUNTIF($BO$20:$BO$47,CG55),IF(VLOOKUP(CG55,$BO$20:$BY$47,5,0)="","",VLOOKUP(CG55,$BO$20:$BY$47,5,0)),IF(VLOOKUP(CG55,$BP$20:$BY$47,8,0)="","",VLOOKUP(CG55,$BP$20:$BY$47,8,0))))</f>
      </c>
      <c r="CG55" s="41">
        <f>CD55+1</f>
        <v>36</v>
      </c>
      <c r="CH55" s="16">
        <f>IF(COUNTIF($BO$20:$BP$47,CG55)=0,"",IF(1=COUNTIF($BO$20:$BO$47,CG55),IF(VLOOKUP(CG55,$BO$20:$BY$47,11,0)="","",VLOOKUP(CG55,$BO$20:$BY$47,11,0)),IF(VLOOKUP(CG55,$BP$20:$BY$47,10,0)="","",VLOOKUP(CG55,$BP$20:$BY$47,10,0))))</f>
      </c>
      <c r="CI55" s="40">
        <f>IF(COUNTIF($BO$20:$BP$47,CJ55)=0,"",IF(1=COUNTIF($BO$20:$BO$47,CJ55),IF(VLOOKUP(CJ55,$BO$20:$BY$47,5,0)="","",VLOOKUP(CJ55,$BO$20:$BY$47,5,0)),IF(VLOOKUP(CJ55,$BP$20:$BY$47,8,0)="","",VLOOKUP(CJ55,$BP$20:$BY$47,8,0))))</f>
      </c>
      <c r="CJ55" s="41">
        <f>CG55+1</f>
        <v>37</v>
      </c>
      <c r="CK55" s="16">
        <f>IF(COUNTIF($BO$20:$BP$47,CJ55)=0,"",IF(1=COUNTIF($BO$20:$BO$47,CJ55),IF(VLOOKUP(CJ55,$BO$20:$BY$47,11,0)="","",VLOOKUP(CJ55,$BO$20:$BY$47,11,0)),IF(VLOOKUP(CJ55,$BP$20:$BY$47,10,0)="","",VLOOKUP(CJ55,$BP$20:$BY$47,10,0))))</f>
      </c>
    </row>
    <row r="56" spans="3:89" ht="12.75" hidden="1">
      <c r="C56" s="20"/>
      <c r="D56" s="7">
        <f>IF(C55="","",IF(C55&gt;I49,"+",IF(C55&lt;I49,"-","+/-")))</f>
      </c>
      <c r="E56" s="22"/>
      <c r="F56" s="20"/>
      <c r="G56" s="7">
        <f>IF(F55="","",IF(F55&gt;I52,"+",IF(F55&lt;I52,"-","+/-")))</f>
      </c>
      <c r="H56" s="22"/>
      <c r="I56" s="20"/>
      <c r="J56" s="7"/>
      <c r="K56" s="22"/>
      <c r="L56" s="20"/>
      <c r="M56" s="7">
        <f>IF(L55="","",IF(L55&gt;I58,"+",IF(L55&lt;I58,"-","+/-")))</f>
      </c>
      <c r="N56" s="22"/>
      <c r="O56" s="20"/>
      <c r="P56" s="7">
        <f>IF(O55="","",IF(O55&gt;I61,"+",IF(O55&lt;I61,"-","+/-")))</f>
      </c>
      <c r="Q56" s="22"/>
      <c r="R56" s="20"/>
      <c r="S56" s="7">
        <f>IF(R55="","",IF(R55&gt;I64,"+",IF(R55&lt;I64,"-","+/-")))</f>
      </c>
      <c r="T56" s="22"/>
      <c r="U56" s="20"/>
      <c r="V56" s="7">
        <f>IF(U55="","",IF(U55&gt;I67,"+",IF(U55&lt;I67,"-","+/-")))</f>
      </c>
      <c r="W56" s="22"/>
      <c r="X56" s="42"/>
      <c r="Y56" s="20"/>
      <c r="Z56" s="7">
        <f>IF(Y55="","",IF(Y55&gt;AE49,"+",IF(Y55&lt;AE49,"-","+/-")))</f>
      </c>
      <c r="AA56" s="22"/>
      <c r="AB56" s="20"/>
      <c r="AC56" s="7">
        <f>IF(AB55="","",IF(AB55&gt;AE52,"+",IF(AB55&lt;AE52,"-","+/-")))</f>
      </c>
      <c r="AD56" s="22"/>
      <c r="AE56" s="20"/>
      <c r="AF56" s="7"/>
      <c r="AG56" s="22"/>
      <c r="AH56" s="20"/>
      <c r="AI56" s="7">
        <f>IF(AH55="","",IF(AH55&gt;AE58,"+",IF(AH55&lt;AE58,"-","+/-")))</f>
      </c>
      <c r="AJ56" s="22"/>
      <c r="AK56" s="20"/>
      <c r="AL56" s="7">
        <f>IF(AK55="","",IF(AK55&gt;AE61,"+",IF(AK55&lt;AE61,"-","+/-")))</f>
      </c>
      <c r="AM56" s="22"/>
      <c r="AN56" s="20"/>
      <c r="AO56" s="7">
        <f>IF(AN55="","",IF(AN55&gt;AE64,"+",IF(AN55&lt;AE64,"-","+/-")))</f>
      </c>
      <c r="AP56" s="22"/>
      <c r="AQ56" s="20"/>
      <c r="AR56" s="7">
        <f>IF(AQ55="","",IF(AQ55&gt;AE67,"+",IF(AQ55&lt;AE67,"-","+/-")))</f>
      </c>
      <c r="AS56" s="22"/>
      <c r="AU56" s="20"/>
      <c r="AV56" s="7">
        <f>IF(AU55="","",IF(AU55&gt;BA49,"+",IF(AU55&lt;BA49,"-","+/-")))</f>
      </c>
      <c r="AW56" s="22"/>
      <c r="AX56" s="20"/>
      <c r="AY56" s="7">
        <f>IF(AX55="","",IF(AX55&gt;BA52,"+",IF(AX55&lt;BA52,"-","+/-")))</f>
      </c>
      <c r="AZ56" s="22"/>
      <c r="BA56" s="20"/>
      <c r="BB56" s="7"/>
      <c r="BC56" s="22"/>
      <c r="BD56" s="20"/>
      <c r="BE56" s="7">
        <f>IF(BD55="","",IF(BD55&gt;BA58,"+",IF(BD55&lt;BA58,"-","+/-")))</f>
      </c>
      <c r="BF56" s="22"/>
      <c r="BG56" s="20"/>
      <c r="BH56" s="7">
        <f>IF(BG55="","",IF(BG55&gt;BA61,"+",IF(BG55&lt;BA61,"-","+/-")))</f>
      </c>
      <c r="BI56" s="22"/>
      <c r="BJ56" s="20"/>
      <c r="BK56" s="7">
        <f>IF(BJ55="","",IF(BJ55&gt;BA64,"+",IF(BJ55&lt;BA64,"-","+/-")))</f>
      </c>
      <c r="BL56" s="22"/>
      <c r="BM56" s="20"/>
      <c r="BN56" s="7">
        <f>IF(BM55="","",IF(BM55&gt;BA67,"+",IF(BM55&lt;BA67,"-","+/-")))</f>
      </c>
      <c r="BO56" s="22"/>
      <c r="BQ56" s="20"/>
      <c r="BR56" s="7">
        <f>IF(BQ55="","",IF(BQ55&gt;BW49,"+",IF(BQ55&lt;BW49,"-","+/-")))</f>
      </c>
      <c r="BS56" s="22"/>
      <c r="BT56" s="20"/>
      <c r="BU56" s="7">
        <f>IF(BT55="","",IF(BT55&gt;BW52,"+",IF(BT55&lt;BW52,"-","+/-")))</f>
      </c>
      <c r="BV56" s="22"/>
      <c r="BW56" s="20"/>
      <c r="BX56" s="7"/>
      <c r="BY56" s="22"/>
      <c r="BZ56" s="20"/>
      <c r="CA56" s="7">
        <f>IF(BZ55="","",IF(BZ55&gt;BW58,"+",IF(BZ55&lt;BW58,"-","+/-")))</f>
      </c>
      <c r="CB56" s="22"/>
      <c r="CC56" s="20"/>
      <c r="CD56" s="7">
        <f>IF(CC55="","",IF(CC55&gt;BW61,"+",IF(CC55&lt;BW61,"-","+/-")))</f>
      </c>
      <c r="CE56" s="22"/>
      <c r="CF56" s="20"/>
      <c r="CG56" s="7">
        <f>IF(CF55="","",IF(CF55&gt;BW64,"+",IF(CF55&lt;BW64,"-","+/-")))</f>
      </c>
      <c r="CH56" s="22"/>
      <c r="CI56" s="20"/>
      <c r="CJ56" s="7">
        <f>IF(CI55="","",IF(CI55&gt;BW67,"+",IF(CI55&lt;BW67,"-","+/-")))</f>
      </c>
      <c r="CK56" s="22"/>
    </row>
    <row r="57" spans="3:89" ht="12.75" hidden="1">
      <c r="C57" s="43">
        <f>IF(E55="","",FIXED(ROUNDDOWN(C55/E55,$H$6),$H$6,TRUE))</f>
      </c>
      <c r="D57" s="39"/>
      <c r="E57" s="24">
        <f>IF(COUNTIF($A$20:$B$47,D55)=0,"",IF(1=COUNTIF($A$20:$A$47,D55),IF(VLOOKUP(D55,$A$20:$K$47,6,0)="","",VLOOKUP(D55,$A$20:$K$47,6,0)),IF(VLOOKUP(D55,$B$20:$K$47,9,0)="","",VLOOKUP(D55,$B$20:$K$47,9,0))))</f>
      </c>
      <c r="F57" s="43">
        <f>IF(H55="","",FIXED(ROUNDDOWN(F55/H55,$H$6),$H$6,TRUE))</f>
      </c>
      <c r="G57" s="39"/>
      <c r="H57" s="24">
        <f>IF(COUNTIF($A$20:$B$47,G55)=0,"",IF(1=COUNTIF($A$20:$A$47,G55),IF(VLOOKUP(G55,$A$20:$K$47,6,0)="","",VLOOKUP(G55,$A$20:$K$47,6,0)),IF(VLOOKUP(G55,$B$20:$K$47,9,0)="","",VLOOKUP(G55,$B$20:$K$47,9,0))))</f>
      </c>
      <c r="I57" s="43">
        <f>IF(K55="","",FIXED(ROUNDDOWN(I55/K55,$H$6),$H$6,TRUE))</f>
      </c>
      <c r="J57" s="39"/>
      <c r="K57" s="24">
        <f>IF(COUNTIF($A$20:$B$47,J55)=0,"",IF(1=COUNTIF($A$20:$A$47,J55),IF(VLOOKUP(J55,$A$20:$K$47,6,0)="","",VLOOKUP(J55,$A$20:$K$47,6,0)),IF(VLOOKUP(J55,$B$20:$K$47,9,0)="","",VLOOKUP(J55,$B$20:$K$47,9,0))))</f>
      </c>
      <c r="L57" s="43">
        <f>IF(N55="","",FIXED(ROUNDDOWN(L55/N55,$H$6),$H$6,TRUE))</f>
      </c>
      <c r="M57" s="39"/>
      <c r="N57" s="24">
        <f>IF(COUNTIF($A$20:$B$47,M55)=0,"",IF(1=COUNTIF($A$20:$A$47,M55),IF(VLOOKUP(M55,$A$20:$K$47,6,0)="","",VLOOKUP(M55,$A$20:$K$47,6,0)),IF(VLOOKUP(M55,$B$20:$K$47,9,0)="","",VLOOKUP(M55,$B$20:$K$47,9,0))))</f>
      </c>
      <c r="O57" s="43">
        <f>IF(Q55="","",FIXED(ROUNDDOWN(O55/Q55,$H$6),$H$6,TRUE))</f>
      </c>
      <c r="P57" s="39"/>
      <c r="Q57" s="24">
        <f>IF(COUNTIF($A$20:$B$47,P55)=0,"",IF(1=COUNTIF($A$20:$A$47,P55),IF(VLOOKUP(P55,$A$20:$K$47,6,0)="","",VLOOKUP(P55,$A$20:$K$47,6,0)),IF(VLOOKUP(P55,$B$20:$K$47,9,0)="","",VLOOKUP(P55,$B$20:$K$47,9,0))))</f>
      </c>
      <c r="R57" s="43">
        <f>IF(T55="","",FIXED(ROUNDDOWN(R55/T55,$H$6),$H$6,TRUE))</f>
      </c>
      <c r="S57" s="39"/>
      <c r="T57" s="24">
        <f>IF(COUNTIF($A$20:$B$47,S55)=0,"",IF(1=COUNTIF($A$20:$A$47,S55),IF(VLOOKUP(S55,$A$20:$K$47,6,0)="","",VLOOKUP(S55,$A$20:$K$47,6,0)),IF(VLOOKUP(S55,$B$20:$K$47,9,0)="","",VLOOKUP(S55,$B$20:$K$47,9,0))))</f>
      </c>
      <c r="U57" s="43">
        <f>IF(W55="","",FIXED(ROUNDDOWN(U55/W55,$H$6),$H$6,TRUE))</f>
      </c>
      <c r="V57" s="39"/>
      <c r="W57" s="24">
        <f>IF(COUNTIF($A$20:$B$47,V55)=0,"",IF(1=COUNTIF($A$20:$A$47,V55),IF(VLOOKUP(V55,$A$20:$K$47,6,0)="","",VLOOKUP(V55,$A$20:$K$47,6,0)),IF(VLOOKUP(V55,$B$20:$K$47,9,0)="","",VLOOKUP(V55,$B$20:$K$47,9,0))))</f>
      </c>
      <c r="X57" s="42"/>
      <c r="Y57" s="43">
        <f>IF(AA55="","",FIXED(ROUNDDOWN(Y55/AA55,$H$6),$H$6,TRUE))</f>
      </c>
      <c r="Z57" s="39"/>
      <c r="AA57" s="24">
        <f>IF(COUNTIF($W$20:$X$47,Z55)=0,"",IF(1=COUNTIF($W$20:$W$47,Z55),IF(VLOOKUP(Z55,$W$20:$AG$47,6,0)="","",VLOOKUP(Z55,$W$20:$AG$47,6,0)),IF(VLOOKUP(Z55,$X$20:$AG$47,9,0)="","",VLOOKUP(Z55,$X$20:$AG$47,9,0))))</f>
      </c>
      <c r="AB57" s="43">
        <f>IF(AD55="","",FIXED(ROUNDDOWN(AB55/AD55,$H$6),$H$6,TRUE))</f>
      </c>
      <c r="AC57" s="39"/>
      <c r="AD57" s="24">
        <f>IF(COUNTIF($W$20:$X$47,AC55)=0,"",IF(1=COUNTIF($W$20:$W$47,AC55),IF(VLOOKUP(AC55,$W$20:$AG$47,6,0)="","",VLOOKUP(AC55,$W$20:$AG$47,6,0)),IF(VLOOKUP(AC55,$X$20:$AG$47,9,0)="","",VLOOKUP(AC55,$X$20:$AG$47,9,0))))</f>
      </c>
      <c r="AE57" s="43">
        <f>IF(AG55="","",FIXED(ROUNDDOWN(AE55/AG55,$H$6),$H$6,TRUE))</f>
      </c>
      <c r="AF57" s="39"/>
      <c r="AG57" s="24">
        <f>IF(COUNTIF($W$20:$X$47,AF55)=0,"",IF(1=COUNTIF($W$20:$W$47,AF55),IF(VLOOKUP(AF55,$W$20:$AG$47,6,0)="","",VLOOKUP(AF55,$W$20:$AG$47,6,0)),IF(VLOOKUP(AF55,$X$20:$AG$47,9,0)="","",VLOOKUP(AF55,$X$20:$AG$47,9,0))))</f>
      </c>
      <c r="AH57" s="43">
        <f>IF(AJ55="","",FIXED(ROUNDDOWN(AH55/AJ55,$H$6),$H$6,TRUE))</f>
      </c>
      <c r="AI57" s="39"/>
      <c r="AJ57" s="24">
        <f>IF(COUNTIF($W$20:$X$47,AI55)=0,"",IF(1=COUNTIF($W$20:$W$47,AI55),IF(VLOOKUP(AI55,$W$20:$AG$47,6,0)="","",VLOOKUP(AI55,$W$20:$AG$47,6,0)),IF(VLOOKUP(AI55,$X$20:$AG$47,9,0)="","",VLOOKUP(AI55,$X$20:$AG$47,9,0))))</f>
      </c>
      <c r="AK57" s="43">
        <f>IF(AM55="","",FIXED(ROUNDDOWN(AK55/AM55,$H$6),$H$6,TRUE))</f>
      </c>
      <c r="AL57" s="39"/>
      <c r="AM57" s="24">
        <f>IF(COUNTIF($W$20:$X$47,AL55)=0,"",IF(1=COUNTIF($W$20:$W$47,AL55),IF(VLOOKUP(AL55,$W$20:$AG$47,6,0)="","",VLOOKUP(AL55,$W$20:$AG$47,6,0)),IF(VLOOKUP(AL55,$X$20:$AG$47,9,0)="","",VLOOKUP(AL55,$X$20:$AG$47,9,0))))</f>
      </c>
      <c r="AN57" s="43">
        <f>IF(AP55="","",FIXED(ROUNDDOWN(AN55/AP55,$H$6),$H$6,TRUE))</f>
      </c>
      <c r="AO57" s="39"/>
      <c r="AP57" s="24">
        <f>IF(COUNTIF($W$20:$X$47,AO55)=0,"",IF(1=COUNTIF($W$20:$W$47,AO55),IF(VLOOKUP(AO55,$W$20:$AG$47,6,0)="","",VLOOKUP(AO55,$W$20:$AG$47,6,0)),IF(VLOOKUP(AO55,$X$20:$AG$47,9,0)="","",VLOOKUP(AO55,$X$20:$AG$47,9,0))))</f>
      </c>
      <c r="AQ57" s="43">
        <f>IF(AS55="","",FIXED(ROUNDDOWN(AQ55/AS55,$H$6),$H$6,TRUE))</f>
      </c>
      <c r="AR57" s="39"/>
      <c r="AS57" s="24">
        <f>IF(COUNTIF($W$20:$X$47,AR55)=0,"",IF(1=COUNTIF($W$20:$W$47,AR55),IF(VLOOKUP(AR55,$W$20:$AG$47,6,0)="","",VLOOKUP(AR55,$W$20:$AG$47,6,0)),IF(VLOOKUP(AR55,$X$20:$AG$47,9,0)="","",VLOOKUP(AR55,$X$20:$AG$47,9,0))))</f>
      </c>
      <c r="AU57" s="43">
        <f>IF(AW55="","",FIXED(ROUNDDOWN(AU55/AW55,$H$6),$H$6,TRUE))</f>
      </c>
      <c r="AV57" s="39"/>
      <c r="AW57" s="24">
        <f>IF(COUNTIF($AS$20:$AT$47,AV55)=0,"",IF(1=COUNTIF($AS$20:$AS$47,AV55),IF(VLOOKUP(AV55,$AS$20:$BC$47,6,0)="","",VLOOKUP(AV55,$AS$20:$BC$47,6,0)),IF(VLOOKUP(AV55,$AT$20:$BC$47,9,0)="","",VLOOKUP(AV55,$AT$20:$BC$47,9,0))))</f>
      </c>
      <c r="AX57" s="43">
        <f>IF(AZ55="","",FIXED(ROUNDDOWN(AX55/AZ55,$H$6),$H$6,TRUE))</f>
      </c>
      <c r="AY57" s="39"/>
      <c r="AZ57" s="24">
        <f>IF(COUNTIF($AS$20:$AT$47,AY55)=0,"",IF(1=COUNTIF($AS$20:$AS$47,AY55),IF(VLOOKUP(AY55,$AS$20:$BC$47,6,0)="","",VLOOKUP(AY55,$AS$20:$BC$47,6,0)),IF(VLOOKUP(AY55,$AT$20:$BC$47,9,0)="","",VLOOKUP(AY55,$AT$20:$BC$47,9,0))))</f>
      </c>
      <c r="BA57" s="43">
        <f>IF(BC55="","",FIXED(ROUNDDOWN(BA55/BC55,$H$6),$H$6,TRUE))</f>
      </c>
      <c r="BB57" s="39"/>
      <c r="BC57" s="24">
        <f>IF(COUNTIF($AS$20:$AT$47,BB55)=0,"",IF(1=COUNTIF($AS$20:$AS$47,BB55),IF(VLOOKUP(BB55,$AS$20:$BC$47,6,0)="","",VLOOKUP(BB55,$AS$20:$BC$47,6,0)),IF(VLOOKUP(BB55,$AT$20:$BC$47,9,0)="","",VLOOKUP(BB55,$AT$20:$BC$47,9,0))))</f>
      </c>
      <c r="BD57" s="43">
        <f>IF(BF55="","",FIXED(ROUNDDOWN(BD55/BF55,$H$6),$H$6,TRUE))</f>
      </c>
      <c r="BE57" s="39"/>
      <c r="BF57" s="24">
        <f>IF(COUNTIF($AS$20:$AT$47,BE55)=0,"",IF(1=COUNTIF($AS$20:$AS$47,BE55),IF(VLOOKUP(BE55,$AS$20:$BC$47,6,0)="","",VLOOKUP(BE55,$AS$20:$BC$47,6,0)),IF(VLOOKUP(BE55,$AT$20:$BC$47,9,0)="","",VLOOKUP(BE55,$AT$20:$BC$47,9,0))))</f>
      </c>
      <c r="BG57" s="43">
        <f>IF(BI55="","",FIXED(ROUNDDOWN(BG55/BI55,$H$6),$H$6,TRUE))</f>
      </c>
      <c r="BH57" s="39"/>
      <c r="BI57" s="24">
        <f>IF(COUNTIF($AS$20:$AT$47,BH55)=0,"",IF(1=COUNTIF($AS$20:$AS$47,BH55),IF(VLOOKUP(BH55,$AS$20:$BC$47,6,0)="","",VLOOKUP(BH55,$AS$20:$BC$47,6,0)),IF(VLOOKUP(BH55,$AT$20:$BC$47,9,0)="","",VLOOKUP(BH55,$AT$20:$BC$47,9,0))))</f>
      </c>
      <c r="BJ57" s="43">
        <f>IF(BL55="","",FIXED(ROUNDDOWN(BJ55/BL55,$H$6),$H$6,TRUE))</f>
      </c>
      <c r="BK57" s="39"/>
      <c r="BL57" s="24">
        <f>IF(COUNTIF($AS$20:$AT$47,BK55)=0,"",IF(1=COUNTIF($AS$20:$AS$47,BK55),IF(VLOOKUP(BK55,$AS$20:$BC$47,6,0)="","",VLOOKUP(BK55,$AS$20:$BC$47,6,0)),IF(VLOOKUP(BK55,$AT$20:$BC$47,9,0)="","",VLOOKUP(BK55,$AT$20:$BC$47,9,0))))</f>
      </c>
      <c r="BM57" s="43">
        <f>IF(BO55="","",FIXED(ROUNDDOWN(BM55/BO55,$H$6),$H$6,TRUE))</f>
      </c>
      <c r="BN57" s="39"/>
      <c r="BO57" s="24">
        <f>IF(COUNTIF($AS$20:$AT$47,BN55)=0,"",IF(1=COUNTIF($AS$20:$AS$47,BN55),IF(VLOOKUP(BN55,$AS$20:$BC$47,6,0)="","",VLOOKUP(BN55,$AS$20:$BC$47,6,0)),IF(VLOOKUP(BN55,$AT$20:$BC$47,9,0)="","",VLOOKUP(BN55,$AT$20:$BC$47,9,0))))</f>
      </c>
      <c r="BQ57" s="43">
        <f>IF(BS55="","",FIXED(ROUNDDOWN(BQ55/BS55,$H$6),$H$6,TRUE))</f>
      </c>
      <c r="BR57" s="39"/>
      <c r="BS57" s="24">
        <f>IF(COUNTIF($BO$20:$BP$47,BR55)=0,"",IF(1=COUNTIF($BO$20:$BO$47,BR55),IF(VLOOKUP(BR55,$BO$20:$BY$47,6,0)="","",VLOOKUP(BR55,$BO$20:$BY$47,6,0)),IF(VLOOKUP(BR55,$BP$20:$BY$47,9,0)="","",VLOOKUP(BR55,$BP$20:$BY$47,9,0))))</f>
      </c>
      <c r="BT57" s="43">
        <f>IF(BV55="","",FIXED(ROUNDDOWN(BT55/BV55,$H$6),$H$6,TRUE))</f>
      </c>
      <c r="BU57" s="39"/>
      <c r="BV57" s="24">
        <f>IF(COUNTIF($BO$20:$BP$47,BU55)=0,"",IF(1=COUNTIF($BO$20:$BO$47,BU55),IF(VLOOKUP(BU55,$BO$20:$BY$47,6,0)="","",VLOOKUP(BU55,$BO$20:$BY$47,6,0)),IF(VLOOKUP(BU55,$BP$20:$BY$47,9,0)="","",VLOOKUP(BU55,$BP$20:$BY$47,9,0))))</f>
      </c>
      <c r="BW57" s="43">
        <f>IF(BY55="","",FIXED(ROUNDDOWN(BW55/BY55,$H$6),$H$6,TRUE))</f>
      </c>
      <c r="BX57" s="39"/>
      <c r="BY57" s="24">
        <f>IF(COUNTIF($BO$20:$BP$47,BX55)=0,"",IF(1=COUNTIF($BO$20:$BO$47,BX55),IF(VLOOKUP(BX55,$BO$20:$BY$47,6,0)="","",VLOOKUP(BX55,$BO$20:$BY$47,6,0)),IF(VLOOKUP(BX55,$BP$20:$BY$47,9,0)="","",VLOOKUP(BX55,$BP$20:$BY$47,9,0))))</f>
      </c>
      <c r="BZ57" s="43">
        <f>IF(CB55="","",FIXED(ROUNDDOWN(BZ55/CB55,$H$6),$H$6,TRUE))</f>
      </c>
      <c r="CA57" s="39"/>
      <c r="CB57" s="24">
        <f>IF(COUNTIF($BO$20:$BP$47,CA55)=0,"",IF(1=COUNTIF($BO$20:$BO$47,CA55),IF(VLOOKUP(CA55,$BO$20:$BY$47,6,0)="","",VLOOKUP(CA55,$BO$20:$BY$47,6,0)),IF(VLOOKUP(CA55,$BP$20:$BY$47,9,0)="","",VLOOKUP(CA55,$BP$20:$BY$47,9,0))))</f>
      </c>
      <c r="CC57" s="43">
        <f>IF(CE55="","",FIXED(ROUNDDOWN(CC55/CE55,$H$6),$H$6,TRUE))</f>
      </c>
      <c r="CD57" s="39"/>
      <c r="CE57" s="24">
        <f>IF(COUNTIF($BO$20:$BP$47,CD55)=0,"",IF(1=COUNTIF($BO$20:$BO$47,CD55),IF(VLOOKUP(CD55,$BO$20:$BY$47,6,0)="","",VLOOKUP(CD55,$BO$20:$BY$47,6,0)),IF(VLOOKUP(CD55,$BP$20:$BY$47,9,0)="","",VLOOKUP(CD55,$BP$20:$BY$47,9,0))))</f>
      </c>
      <c r="CF57" s="43">
        <f>IF(CH55="","",FIXED(ROUNDDOWN(CF55/CH55,$H$6),$H$6,TRUE))</f>
      </c>
      <c r="CG57" s="39"/>
      <c r="CH57" s="24">
        <f>IF(COUNTIF($BO$20:$BP$47,CG55)=0,"",IF(1=COUNTIF($BO$20:$BO$47,CG55),IF(VLOOKUP(CG55,$BO$20:$BY$47,6,0)="","",VLOOKUP(CG55,$BO$20:$BY$47,6,0)),IF(VLOOKUP(CG55,$BP$20:$BY$47,9,0)="","",VLOOKUP(CG55,$BP$20:$BY$47,9,0))))</f>
      </c>
      <c r="CI57" s="43">
        <f>IF(CK55="","",FIXED(ROUNDDOWN(CI55/CK55,$H$6),$H$6,TRUE))</f>
      </c>
      <c r="CJ57" s="39"/>
      <c r="CK57" s="24">
        <f>IF(COUNTIF($BO$20:$BP$47,CJ55)=0,"",IF(1=COUNTIF($BO$20:$BO$47,CJ55),IF(VLOOKUP(CJ55,$BO$20:$BY$47,6,0)="","",VLOOKUP(CJ55,$BO$20:$BY$47,6,0)),IF(VLOOKUP(CJ55,$BP$20:$BY$47,9,0)="","",VLOOKUP(CJ55,$BP$20:$BY$47,9,0))))</f>
      </c>
    </row>
    <row r="58" spans="3:89" ht="12.75" hidden="1">
      <c r="C58" s="40">
        <f>IF(COUNTIF($A$20:$B$47,D58)=0,"",IF(1=COUNTIF($A$20:$A$47,D58),IF(VLOOKUP(D58,$A$20:$K$47,5,0)="","",VLOOKUP(D58,$A$20:$K$47,5,0)),IF(VLOOKUP(D58,$B$20:$K$47,8,0)="","",VLOOKUP(D58,$B$20:$K$47,8,0))))</f>
      </c>
      <c r="D58" s="41">
        <f>D55+10</f>
        <v>41</v>
      </c>
      <c r="E58" s="16">
        <f>IF(COUNTIF($A$20:$B$47,D58)=0,"",IF(1=COUNTIF($A$20:$A$47,D58),IF(VLOOKUP(D58,$A$20:$K$47,11,0)="","",VLOOKUP(D58,$A$20:$K$47,11,0)),IF(VLOOKUP(D58,$B$20:$K$47,10,0)="","",VLOOKUP(D58,$B$20:$K$47,10,0))))</f>
      </c>
      <c r="F58" s="40">
        <f>IF(COUNTIF($A$20:$B$47,G58)=0,"",IF(1=COUNTIF($A$20:$A$47,G58),IF(VLOOKUP(G58,$A$20:$K$47,5,0)="","",VLOOKUP(G58,$A$20:$K$47,5,0)),IF(VLOOKUP(G58,$B$20:$K$47,8,0)="","",VLOOKUP(G58,$B$20:$K$47,8,0))))</f>
      </c>
      <c r="G58" s="41">
        <f>D58+1</f>
        <v>42</v>
      </c>
      <c r="H58" s="16">
        <f>IF(COUNTIF($A$20:$B$47,G58)=0,"",IF(1=COUNTIF($A$20:$A$47,G58),IF(VLOOKUP(G58,$A$20:$K$47,11,0)="","",VLOOKUP(G58,$A$20:$K$47,11,0)),IF(VLOOKUP(G58,$B$20:$K$47,10,0)="","",VLOOKUP(G58,$B$20:$K$47,10,0))))</f>
      </c>
      <c r="I58" s="40">
        <f>IF(COUNTIF($A$20:$B$47,J58)=0,"",IF(1=COUNTIF($A$20:$A$47,J58),IF(VLOOKUP(J58,$A$20:$K$47,5,0)="","",VLOOKUP(J58,$A$20:$K$47,5,0)),IF(VLOOKUP(J58,$B$20:$K$47,8,0)="","",VLOOKUP(J58,$B$20:$K$47,8,0))))</f>
      </c>
      <c r="J58" s="41">
        <f>G58+1</f>
        <v>43</v>
      </c>
      <c r="K58" s="16">
        <f>IF(COUNTIF($A$20:$B$47,J58)=0,"",IF(1=COUNTIF($A$20:$A$47,J58),IF(VLOOKUP(J58,$A$20:$K$47,11,0)="","",VLOOKUP(J58,$A$20:$K$47,11,0)),IF(VLOOKUP(J58,$B$20:$K$47,10,0)="","",VLOOKUP(J58,$B$20:$K$47,10,0))))</f>
      </c>
      <c r="L58" s="40">
        <f>IF(COUNTIF($A$20:$B$47,M58)=0,"",IF(1=COUNTIF($A$20:$A$47,M58),IF(VLOOKUP(M58,$A$20:$K$47,5,0)="","",VLOOKUP(M58,$A$20:$K$47,5,0)),IF(VLOOKUP(M58,$B$20:$K$47,8,0)="","",VLOOKUP(M58,$B$20:$K$47,8,0))))</f>
      </c>
      <c r="M58" s="41">
        <f>J58+1</f>
        <v>44</v>
      </c>
      <c r="N58" s="16">
        <f>IF(COUNTIF($A$20:$B$47,M58)=0,"",IF(1=COUNTIF($A$20:$A$47,M58),IF(VLOOKUP(M58,$A$20:$K$47,11,0)="","",VLOOKUP(M58,$A$20:$K$47,11,0)),IF(VLOOKUP(M58,$B$20:$K$47,10,0)="","",VLOOKUP(M58,$B$20:$K$47,10,0))))</f>
      </c>
      <c r="O58" s="40">
        <f>IF(COUNTIF($A$20:$B$47,P58)=0,"",IF(1=COUNTIF($A$20:$A$47,P58),IF(VLOOKUP(P58,$A$20:$K$47,5,0)="","",VLOOKUP(P58,$A$20:$K$47,5,0)),IF(VLOOKUP(P58,$B$20:$K$47,8,0)="","",VLOOKUP(P58,$B$20:$K$47,8,0))))</f>
      </c>
      <c r="P58" s="41">
        <f>M58+1</f>
        <v>45</v>
      </c>
      <c r="Q58" s="16">
        <f>IF(COUNTIF($A$20:$B$47,P58)=0,"",IF(1=COUNTIF($A$20:$A$47,P58),IF(VLOOKUP(P58,$A$20:$K$47,11,0)="","",VLOOKUP(P58,$A$20:$K$47,11,0)),IF(VLOOKUP(P58,$B$20:$K$47,10,0)="","",VLOOKUP(P58,$B$20:$K$47,10,0))))</f>
      </c>
      <c r="R58" s="40">
        <f>IF(COUNTIF($A$20:$B$47,S58)=0,"",IF(1=COUNTIF($A$20:$A$47,S58),IF(VLOOKUP(S58,$A$20:$K$47,5,0)="","",VLOOKUP(S58,$A$20:$K$47,5,0)),IF(VLOOKUP(S58,$B$20:$K$47,8,0)="","",VLOOKUP(S58,$B$20:$K$47,8,0))))</f>
      </c>
      <c r="S58" s="41">
        <f>P58+1</f>
        <v>46</v>
      </c>
      <c r="T58" s="16">
        <f>IF(COUNTIF($A$20:$B$47,S58)=0,"",IF(1=COUNTIF($A$20:$A$47,S58),IF(VLOOKUP(S58,$A$20:$K$47,11,0)="","",VLOOKUP(S58,$A$20:$K$47,11,0)),IF(VLOOKUP(S58,$B$20:$K$47,10,0)="","",VLOOKUP(S58,$B$20:$K$47,10,0))))</f>
      </c>
      <c r="U58" s="40">
        <f>IF(COUNTIF($A$20:$B$47,V58)=0,"",IF(1=COUNTIF($A$20:$A$47,V58),IF(VLOOKUP(V58,$A$20:$K$47,5,0)="","",VLOOKUP(V58,$A$20:$K$47,5,0)),IF(VLOOKUP(V58,$B$20:$K$47,8,0)="","",VLOOKUP(V58,$B$20:$K$47,8,0))))</f>
      </c>
      <c r="V58" s="41">
        <f>S58+1</f>
        <v>47</v>
      </c>
      <c r="W58" s="16">
        <f>IF(COUNTIF($A$20:$B$47,V58)=0,"",IF(1=COUNTIF($A$20:$A$47,V58),IF(VLOOKUP(V58,$A$20:$K$47,11,0)="","",VLOOKUP(V58,$A$20:$K$47,11,0)),IF(VLOOKUP(V58,$B$20:$K$47,10,0)="","",VLOOKUP(V58,$B$20:$K$47,10,0))))</f>
      </c>
      <c r="X58" s="42"/>
      <c r="Y58" s="40">
        <f>IF(COUNTIF($W$20:$X$47,Z58)=0,"",IF(1=COUNTIF($W$20:$W$47,Z58),IF(VLOOKUP(Z58,$W$20:$AG$47,5,0)="","",VLOOKUP(Z58,$W$20:$AG$47,5,0)),IF(VLOOKUP(Z58,$X$20:$AG$47,8,0)="","",VLOOKUP(Z58,$X$20:$AG$47,8,0))))</f>
      </c>
      <c r="Z58" s="41">
        <f>Z55+10</f>
        <v>41</v>
      </c>
      <c r="AA58" s="16">
        <f>IF(COUNTIF($W$20:$X$47,Z58)=0,"",IF(1=COUNTIF($W$20:$W$47,Z58),IF(VLOOKUP(Z58,$W$20:$AG$47,11,0)="","",VLOOKUP(Z58,$W$20:$AG$47,11,0)),IF(VLOOKUP(Z58,$X$20:$AG$47,10,0)="","",VLOOKUP(Z58,$X$20:$AG$47,10,0))))</f>
      </c>
      <c r="AB58" s="40">
        <f>IF(COUNTIF($W$20:$X$47,AC58)=0,"",IF(1=COUNTIF($W$20:$W$47,AC58),IF(VLOOKUP(AC58,$W$20:$AG$47,5,0)="","",VLOOKUP(AC58,$W$20:$AG$47,5,0)),IF(VLOOKUP(AC58,$X$20:$AG$47,8,0)="","",VLOOKUP(AC58,$X$20:$AG$47,8,0))))</f>
      </c>
      <c r="AC58" s="41">
        <f>Z58+1</f>
        <v>42</v>
      </c>
      <c r="AD58" s="16">
        <f>IF(COUNTIF($W$20:$X$47,AC58)=0,"",IF(1=COUNTIF($W$20:$W$47,AC58),IF(VLOOKUP(AC58,$W$20:$AG$47,11,0)="","",VLOOKUP(AC58,$W$20:$AG$47,11,0)),IF(VLOOKUP(AC58,$X$20:$AG$47,10,0)="","",VLOOKUP(AC58,$X$20:$AG$47,10,0))))</f>
      </c>
      <c r="AE58" s="40">
        <f>IF(COUNTIF($W$20:$X$47,AF58)=0,"",IF(1=COUNTIF($W$20:$W$47,AF58),IF(VLOOKUP(AF58,$W$20:$AG$47,5,0)="","",VLOOKUP(AF58,$W$20:$AG$47,5,0)),IF(VLOOKUP(AF58,$X$20:$AG$47,8,0)="","",VLOOKUP(AF58,$X$20:$AG$47,8,0))))</f>
      </c>
      <c r="AF58" s="41">
        <f>AC58+1</f>
        <v>43</v>
      </c>
      <c r="AG58" s="16">
        <f>IF(COUNTIF($W$20:$X$47,AF58)=0,"",IF(1=COUNTIF($W$20:$W$47,AF58),IF(VLOOKUP(AF58,$W$20:$AG$47,11,0)="","",VLOOKUP(AF58,$W$20:$AG$47,11,0)),IF(VLOOKUP(AF58,$X$20:$AG$47,10,0)="","",VLOOKUP(AF58,$X$20:$AG$47,10,0))))</f>
      </c>
      <c r="AH58" s="40">
        <f>IF(COUNTIF($W$20:$X$47,AI58)=0,"",IF(1=COUNTIF($W$20:$W$47,AI58),IF(VLOOKUP(AI58,$W$20:$AG$47,5,0)="","",VLOOKUP(AI58,$W$20:$AG$47,5,0)),IF(VLOOKUP(AI58,$X$20:$AG$47,8,0)="","",VLOOKUP(AI58,$X$20:$AG$47,8,0))))</f>
      </c>
      <c r="AI58" s="41">
        <f>AF58+1</f>
        <v>44</v>
      </c>
      <c r="AJ58" s="16">
        <f>IF(COUNTIF($W$20:$X$47,AI58)=0,"",IF(1=COUNTIF($W$20:$W$47,AI58),IF(VLOOKUP(AI58,$W$20:$AG$47,11,0)="","",VLOOKUP(AI58,$W$20:$AG$47,11,0)),IF(VLOOKUP(AI58,$X$20:$AG$47,10,0)="","",VLOOKUP(AI58,$X$20:$AG$47,10,0))))</f>
      </c>
      <c r="AK58" s="40">
        <f>IF(COUNTIF($W$20:$X$47,AL58)=0,"",IF(1=COUNTIF($W$20:$W$47,AL58),IF(VLOOKUP(AL58,$W$20:$AG$47,5,0)="","",VLOOKUP(AL58,$W$20:$AG$47,5,0)),IF(VLOOKUP(AL58,$X$20:$AG$47,8,0)="","",VLOOKUP(AL58,$X$20:$AG$47,8,0))))</f>
      </c>
      <c r="AL58" s="41">
        <f>AI58+1</f>
        <v>45</v>
      </c>
      <c r="AM58" s="16">
        <f>IF(COUNTIF($W$20:$X$47,AL58)=0,"",IF(1=COUNTIF($W$20:$W$47,AL58),IF(VLOOKUP(AL58,$W$20:$AG$47,11,0)="","",VLOOKUP(AL58,$W$20:$AG$47,11,0)),IF(VLOOKUP(AL58,$X$20:$AG$47,10,0)="","",VLOOKUP(AL58,$X$20:$AG$47,10,0))))</f>
      </c>
      <c r="AN58" s="40">
        <f>IF(COUNTIF($W$20:$X$47,AO58)=0,"",IF(1=COUNTIF($W$20:$W$47,AO58),IF(VLOOKUP(AO58,$W$20:$AG$47,5,0)="","",VLOOKUP(AO58,$W$20:$AG$47,5,0)),IF(VLOOKUP(AO58,$X$20:$AG$47,8,0)="","",VLOOKUP(AO58,$X$20:$AG$47,8,0))))</f>
      </c>
      <c r="AO58" s="41">
        <f>AL58+1</f>
        <v>46</v>
      </c>
      <c r="AP58" s="16">
        <f>IF(COUNTIF($W$20:$X$47,AO58)=0,"",IF(1=COUNTIF($W$20:$W$47,AO58),IF(VLOOKUP(AO58,$W$20:$AG$47,11,0)="","",VLOOKUP(AO58,$W$20:$AG$47,11,0)),IF(VLOOKUP(AO58,$X$20:$AG$47,10,0)="","",VLOOKUP(AO58,$X$20:$AG$47,10,0))))</f>
      </c>
      <c r="AQ58" s="40">
        <f>IF(COUNTIF($W$20:$X$47,AR58)=0,"",IF(1=COUNTIF($W$20:$W$47,AR58),IF(VLOOKUP(AR58,$W$20:$AG$47,5,0)="","",VLOOKUP(AR58,$W$20:$AG$47,5,0)),IF(VLOOKUP(AR58,$X$20:$AG$47,8,0)="","",VLOOKUP(AR58,$X$20:$AG$47,8,0))))</f>
      </c>
      <c r="AR58" s="41">
        <f>AO58+1</f>
        <v>47</v>
      </c>
      <c r="AS58" s="16">
        <f>IF(COUNTIF($W$20:$X$47,AR58)=0,"",IF(1=COUNTIF($W$20:$W$47,AR58),IF(VLOOKUP(AR58,$W$20:$AG$47,11,0)="","",VLOOKUP(AR58,$W$20:$AG$47,11,0)),IF(VLOOKUP(AR58,$X$20:$AG$47,10,0)="","",VLOOKUP(AR58,$X$20:$AG$47,10,0))))</f>
      </c>
      <c r="AU58" s="40">
        <f>IF(COUNTIF($AS$20:$AT$47,AV58)=0,"",IF(1=COUNTIF($AS$20:$AS$47,AV58),IF(VLOOKUP(AV58,$AS$20:$BC$47,5,0)="","",VLOOKUP(AV58,$AS$20:$BC$47,5,0)),IF(VLOOKUP(AV58,$AT$20:$BC$47,8,0)="","",VLOOKUP(AV58,$AT$20:$BC$47,8,0))))</f>
      </c>
      <c r="AV58" s="41">
        <f>AV55+10</f>
        <v>41</v>
      </c>
      <c r="AW58" s="16">
        <f>IF(COUNTIF($AS$20:$AT$47,AV58)=0,"",IF(1=COUNTIF($AS$20:$AS$47,AV58),IF(VLOOKUP(AV58,$AS$20:$BC$47,11,0)="","",VLOOKUP(AV58,$AS$20:$BC$47,11,0)),IF(VLOOKUP(AV58,$AT$20:$BC$47,10,0)="","",VLOOKUP(AV58,$AT$20:$BC$47,10,0))))</f>
      </c>
      <c r="AX58" s="40">
        <f>IF(COUNTIF($AS$20:$AT$47,AY58)=0,"",IF(1=COUNTIF($AS$20:$AS$47,AY58),IF(VLOOKUP(AY58,$AS$20:$BC$47,5,0)="","",VLOOKUP(AY58,$AS$20:$BC$47,5,0)),IF(VLOOKUP(AY58,$AT$20:$BC$47,8,0)="","",VLOOKUP(AY58,$AT$20:$BC$47,8,0))))</f>
      </c>
      <c r="AY58" s="41">
        <f>AV58+1</f>
        <v>42</v>
      </c>
      <c r="AZ58" s="16">
        <f>IF(COUNTIF($AS$20:$AT$47,AY58)=0,"",IF(1=COUNTIF($AS$20:$AS$47,AY58),IF(VLOOKUP(AY58,$AS$20:$BC$47,11,0)="","",VLOOKUP(AY58,$AS$20:$BC$47,11,0)),IF(VLOOKUP(AY58,$AT$20:$BC$47,10,0)="","",VLOOKUP(AY58,$AT$20:$BC$47,10,0))))</f>
      </c>
      <c r="BA58" s="40">
        <f>IF(COUNTIF($AS$20:$AT$47,BB58)=0,"",IF(1=COUNTIF($AS$20:$AS$47,BB58),IF(VLOOKUP(BB58,$AS$20:$BC$47,5,0)="","",VLOOKUP(BB58,$AS$20:$BC$47,5,0)),IF(VLOOKUP(BB58,$AT$20:$BC$47,8,0)="","",VLOOKUP(BB58,$AT$20:$BC$47,8,0))))</f>
      </c>
      <c r="BB58" s="41">
        <f>AY58+1</f>
        <v>43</v>
      </c>
      <c r="BC58" s="16">
        <f>IF(COUNTIF($AS$20:$AT$47,BB58)=0,"",IF(1=COUNTIF($AS$20:$AS$47,BB58),IF(VLOOKUP(BB58,$AS$20:$BC$47,11,0)="","",VLOOKUP(BB58,$AS$20:$BC$47,11,0)),IF(VLOOKUP(BB58,$AT$20:$BC$47,10,0)="","",VLOOKUP(BB58,$AT$20:$BC$47,10,0))))</f>
      </c>
      <c r="BD58" s="40">
        <f>IF(COUNTIF($AS$20:$AT$47,BE58)=0,"",IF(1=COUNTIF($AS$20:$AS$47,BE58),IF(VLOOKUP(BE58,$AS$20:$BC$47,5,0)="","",VLOOKUP(BE58,$AS$20:$BC$47,5,0)),IF(VLOOKUP(BE58,$AT$20:$BC$47,8,0)="","",VLOOKUP(BE58,$AT$20:$BC$47,8,0))))</f>
      </c>
      <c r="BE58" s="41">
        <f>BB58+1</f>
        <v>44</v>
      </c>
      <c r="BF58" s="16">
        <f>IF(COUNTIF($AS$20:$AT$47,BE58)=0,"",IF(1=COUNTIF($AS$20:$AS$47,BE58),IF(VLOOKUP(BE58,$AS$20:$BC$47,11,0)="","",VLOOKUP(BE58,$AS$20:$BC$47,11,0)),IF(VLOOKUP(BE58,$AT$20:$BC$47,10,0)="","",VLOOKUP(BE58,$AT$20:$BC$47,10,0))))</f>
      </c>
      <c r="BG58" s="40">
        <f>IF(COUNTIF($AS$20:$AT$47,BH58)=0,"",IF(1=COUNTIF($AS$20:$AS$47,BH58),IF(VLOOKUP(BH58,$AS$20:$BC$47,5,0)="","",VLOOKUP(BH58,$AS$20:$BC$47,5,0)),IF(VLOOKUP(BH58,$AT$20:$BC$47,8,0)="","",VLOOKUP(BH58,$AT$20:$BC$47,8,0))))</f>
      </c>
      <c r="BH58" s="41">
        <f>BE58+1</f>
        <v>45</v>
      </c>
      <c r="BI58" s="16">
        <f>IF(COUNTIF($AS$20:$AT$47,BH58)=0,"",IF(1=COUNTIF($AS$20:$AS$47,BH58),IF(VLOOKUP(BH58,$AS$20:$BC$47,11,0)="","",VLOOKUP(BH58,$AS$20:$BC$47,11,0)),IF(VLOOKUP(BH58,$AT$20:$BC$47,10,0)="","",VLOOKUP(BH58,$AT$20:$BC$47,10,0))))</f>
      </c>
      <c r="BJ58" s="40">
        <f>IF(COUNTIF($AS$20:$AT$47,BK58)=0,"",IF(1=COUNTIF($AS$20:$AS$47,BK58),IF(VLOOKUP(BK58,$AS$20:$BC$47,5,0)="","",VLOOKUP(BK58,$AS$20:$BC$47,5,0)),IF(VLOOKUP(BK58,$AT$20:$BC$47,8,0)="","",VLOOKUP(BK58,$AT$20:$BC$47,8,0))))</f>
      </c>
      <c r="BK58" s="41">
        <f>BH58+1</f>
        <v>46</v>
      </c>
      <c r="BL58" s="16">
        <f>IF(COUNTIF($AS$20:$AT$47,BK58)=0,"",IF(1=COUNTIF($AS$20:$AS$47,BK58),IF(VLOOKUP(BK58,$AS$20:$BC$47,11,0)="","",VLOOKUP(BK58,$AS$20:$BC$47,11,0)),IF(VLOOKUP(BK58,$AT$20:$BC$47,10,0)="","",VLOOKUP(BK58,$AT$20:$BC$47,10,0))))</f>
      </c>
      <c r="BM58" s="40">
        <f>IF(COUNTIF($AS$20:$AT$47,BN58)=0,"",IF(1=COUNTIF($AS$20:$AS$47,BN58),IF(VLOOKUP(BN58,$AS$20:$BC$47,5,0)="","",VLOOKUP(BN58,$AS$20:$BC$47,5,0)),IF(VLOOKUP(BN58,$AT$20:$BC$47,8,0)="","",VLOOKUP(BN58,$AT$20:$BC$47,8,0))))</f>
      </c>
      <c r="BN58" s="41">
        <f>BK58+1</f>
        <v>47</v>
      </c>
      <c r="BO58" s="16">
        <f>IF(COUNTIF($AS$20:$AT$47,BN58)=0,"",IF(1=COUNTIF($AS$20:$AS$47,BN58),IF(VLOOKUP(BN58,$AS$20:$BC$47,11,0)="","",VLOOKUP(BN58,$AS$20:$BC$47,11,0)),IF(VLOOKUP(BN58,$AT$20:$BC$47,10,0)="","",VLOOKUP(BN58,$AT$20:$BC$47,10,0))))</f>
      </c>
      <c r="BQ58" s="40">
        <f>IF(COUNTIF($BO$20:$BP$47,BR58)=0,"",IF(1=COUNTIF($BO$20:$BO$47,BR58),IF(VLOOKUP(BR58,$BO$20:$BY$47,5,0)="","",VLOOKUP(BR58,$BO$20:$BY$47,5,0)),IF(VLOOKUP(BR58,$BP$20:$BY$47,8,0)="","",VLOOKUP(BR58,$BP$20:$BY$47,8,0))))</f>
      </c>
      <c r="BR58" s="41">
        <f>BR55+10</f>
        <v>41</v>
      </c>
      <c r="BS58" s="16">
        <f>IF(COUNTIF($BO$20:$BP$47,BR58)=0,"",IF(1=COUNTIF($BO$20:$BO$47,BR58),IF(VLOOKUP(BR58,$BO$20:$BY$47,11,0)="","",VLOOKUP(BR58,$BO$20:$BY$47,11,0)),IF(VLOOKUP(BR58,$BP$20:$BY$47,10,0)="","",VLOOKUP(BR58,$BP$20:$BY$47,10,0))))</f>
      </c>
      <c r="BT58" s="40">
        <f>IF(COUNTIF($BO$20:$BP$47,BU58)=0,"",IF(1=COUNTIF($BO$20:$BO$47,BU58),IF(VLOOKUP(BU58,$BO$20:$BY$47,5,0)="","",VLOOKUP(BU58,$BO$20:$BY$47,5,0)),IF(VLOOKUP(BU58,$BP$20:$BY$47,8,0)="","",VLOOKUP(BU58,$BP$20:$BY$47,8,0))))</f>
      </c>
      <c r="BU58" s="41">
        <f>BR58+1</f>
        <v>42</v>
      </c>
      <c r="BV58" s="16">
        <f>IF(COUNTIF($BO$20:$BP$47,BU58)=0,"",IF(1=COUNTIF($BO$20:$BO$47,BU58),IF(VLOOKUP(BU58,$BO$20:$BY$47,11,0)="","",VLOOKUP(BU58,$BO$20:$BY$47,11,0)),IF(VLOOKUP(BU58,$BP$20:$BY$47,10,0)="","",VLOOKUP(BU58,$BP$20:$BY$47,10,0))))</f>
      </c>
      <c r="BW58" s="40">
        <f>IF(COUNTIF($BO$20:$BP$47,BX58)=0,"",IF(1=COUNTIF($BO$20:$BO$47,BX58),IF(VLOOKUP(BX58,$BO$20:$BY$47,5,0)="","",VLOOKUP(BX58,$BO$20:$BY$47,5,0)),IF(VLOOKUP(BX58,$BP$20:$BY$47,8,0)="","",VLOOKUP(BX58,$BP$20:$BY$47,8,0))))</f>
      </c>
      <c r="BX58" s="41">
        <f>BU58+1</f>
        <v>43</v>
      </c>
      <c r="BY58" s="16">
        <f>IF(COUNTIF($BO$20:$BP$47,BX58)=0,"",IF(1=COUNTIF($BO$20:$BO$47,BX58),IF(VLOOKUP(BX58,$BO$20:$BY$47,11,0)="","",VLOOKUP(BX58,$BO$20:$BY$47,11,0)),IF(VLOOKUP(BX58,$BP$20:$BY$47,10,0)="","",VLOOKUP(BX58,$BP$20:$BY$47,10,0))))</f>
      </c>
      <c r="BZ58" s="40">
        <f>IF(COUNTIF($BO$20:$BP$47,CA58)=0,"",IF(1=COUNTIF($BO$20:$BO$47,CA58),IF(VLOOKUP(CA58,$BO$20:$BY$47,5,0)="","",VLOOKUP(CA58,$BO$20:$BY$47,5,0)),IF(VLOOKUP(CA58,$BP$20:$BY$47,8,0)="","",VLOOKUP(CA58,$BP$20:$BY$47,8,0))))</f>
      </c>
      <c r="CA58" s="41">
        <f>BX58+1</f>
        <v>44</v>
      </c>
      <c r="CB58" s="16">
        <f>IF(COUNTIF($BO$20:$BP$47,CA58)=0,"",IF(1=COUNTIF($BO$20:$BO$47,CA58),IF(VLOOKUP(CA58,$BO$20:$BY$47,11,0)="","",VLOOKUP(CA58,$BO$20:$BY$47,11,0)),IF(VLOOKUP(CA58,$BP$20:$BY$47,10,0)="","",VLOOKUP(CA58,$BP$20:$BY$47,10,0))))</f>
      </c>
      <c r="CC58" s="40">
        <f>IF(COUNTIF($BO$20:$BP$47,CD58)=0,"",IF(1=COUNTIF($BO$20:$BO$47,CD58),IF(VLOOKUP(CD58,$BO$20:$BY$47,5,0)="","",VLOOKUP(CD58,$BO$20:$BY$47,5,0)),IF(VLOOKUP(CD58,$BP$20:$BY$47,8,0)="","",VLOOKUP(CD58,$BP$20:$BY$47,8,0))))</f>
      </c>
      <c r="CD58" s="41">
        <f>CA58+1</f>
        <v>45</v>
      </c>
      <c r="CE58" s="16">
        <f>IF(COUNTIF($BO$20:$BP$47,CD58)=0,"",IF(1=COUNTIF($BO$20:$BO$47,CD58),IF(VLOOKUP(CD58,$BO$20:$BY$47,11,0)="","",VLOOKUP(CD58,$BO$20:$BY$47,11,0)),IF(VLOOKUP(CD58,$BP$20:$BY$47,10,0)="","",VLOOKUP(CD58,$BP$20:$BY$47,10,0))))</f>
      </c>
      <c r="CF58" s="40">
        <f>IF(COUNTIF($BO$20:$BP$47,CG58)=0,"",IF(1=COUNTIF($BO$20:$BO$47,CG58),IF(VLOOKUP(CG58,$BO$20:$BY$47,5,0)="","",VLOOKUP(CG58,$BO$20:$BY$47,5,0)),IF(VLOOKUP(CG58,$BP$20:$BY$47,8,0)="","",VLOOKUP(CG58,$BP$20:$BY$47,8,0))))</f>
      </c>
      <c r="CG58" s="41">
        <f>CD58+1</f>
        <v>46</v>
      </c>
      <c r="CH58" s="16">
        <f>IF(COUNTIF($BO$20:$BP$47,CG58)=0,"",IF(1=COUNTIF($BO$20:$BO$47,CG58),IF(VLOOKUP(CG58,$BO$20:$BY$47,11,0)="","",VLOOKUP(CG58,$BO$20:$BY$47,11,0)),IF(VLOOKUP(CG58,$BP$20:$BY$47,10,0)="","",VLOOKUP(CG58,$BP$20:$BY$47,10,0))))</f>
      </c>
      <c r="CI58" s="40">
        <f>IF(COUNTIF($BO$20:$BP$47,CJ58)=0,"",IF(1=COUNTIF($BO$20:$BO$47,CJ58),IF(VLOOKUP(CJ58,$BO$20:$BY$47,5,0)="","",VLOOKUP(CJ58,$BO$20:$BY$47,5,0)),IF(VLOOKUP(CJ58,$BP$20:$BY$47,8,0)="","",VLOOKUP(CJ58,$BP$20:$BY$47,8,0))))</f>
      </c>
      <c r="CJ58" s="41">
        <f>CG58+1</f>
        <v>47</v>
      </c>
      <c r="CK58" s="16">
        <f>IF(COUNTIF($BO$20:$BP$47,CJ58)=0,"",IF(1=COUNTIF($BO$20:$BO$47,CJ58),IF(VLOOKUP(CJ58,$BO$20:$BY$47,11,0)="","",VLOOKUP(CJ58,$BO$20:$BY$47,11,0)),IF(VLOOKUP(CJ58,$BP$20:$BY$47,10,0)="","",VLOOKUP(CJ58,$BP$20:$BY$47,10,0))))</f>
      </c>
    </row>
    <row r="59" spans="3:89" ht="12.75" hidden="1">
      <c r="C59" s="20"/>
      <c r="D59" s="7">
        <f>IF(C58="","",IF(C58&gt;L49,"+",IF(C58&lt;L49,"-","+/-")))</f>
      </c>
      <c r="E59" s="22"/>
      <c r="F59" s="20"/>
      <c r="G59" s="7">
        <f>IF(F58="","",IF(F58&gt;L52,"+",IF(F58&lt;L52,"-","+/-")))</f>
      </c>
      <c r="H59" s="22"/>
      <c r="I59" s="20"/>
      <c r="J59" s="7">
        <f>IF(I58="","",IF(I58&gt;L55,"+",IF(I58&lt;L55,"-","+/-")))</f>
      </c>
      <c r="K59" s="22"/>
      <c r="L59" s="20"/>
      <c r="M59" s="7"/>
      <c r="N59" s="22"/>
      <c r="O59" s="20"/>
      <c r="P59" s="7">
        <f>IF(O58="","",IF(O58&gt;L61,"+",IF(O58&lt;L61,"-","+/-")))</f>
      </c>
      <c r="Q59" s="22"/>
      <c r="R59" s="20"/>
      <c r="S59" s="7">
        <f>IF(R58="","",IF(R58&gt;L64,"+",IF(R58&lt;L64,"-","+/-")))</f>
      </c>
      <c r="T59" s="22"/>
      <c r="U59" s="20"/>
      <c r="V59" s="7">
        <f>IF(U58="","",IF(U58&gt;L67,"+",IF(U58&lt;L67,"-","+/-")))</f>
      </c>
      <c r="W59" s="22"/>
      <c r="X59" s="42"/>
      <c r="Y59" s="20"/>
      <c r="Z59" s="7">
        <f>IF(Y58="","",IF(Y58&gt;AH49,"+",IF(Y58&lt;AH49,"-","+/-")))</f>
      </c>
      <c r="AA59" s="22"/>
      <c r="AB59" s="20"/>
      <c r="AC59" s="7">
        <f>IF(AB58="","",IF(AB58&gt;AH52,"+",IF(AB58&lt;AH52,"-","+/-")))</f>
      </c>
      <c r="AD59" s="22"/>
      <c r="AE59" s="20"/>
      <c r="AF59" s="7">
        <f>IF(AE58="","",IF(AE58&gt;AH55,"+",IF(AE58&lt;AH55,"-","+/-")))</f>
      </c>
      <c r="AG59" s="22"/>
      <c r="AH59" s="20"/>
      <c r="AI59" s="7"/>
      <c r="AJ59" s="22"/>
      <c r="AK59" s="20"/>
      <c r="AL59" s="7">
        <f>IF(AK58="","",IF(AK58&gt;AH61,"+",IF(AK58&lt;AH61,"-","+/-")))</f>
      </c>
      <c r="AM59" s="22"/>
      <c r="AN59" s="20"/>
      <c r="AO59" s="7">
        <f>IF(AN58="","",IF(AN58&gt;AH64,"+",IF(AN58&lt;AH64,"-","+/-")))</f>
      </c>
      <c r="AP59" s="22"/>
      <c r="AQ59" s="20"/>
      <c r="AR59" s="7">
        <f>IF(AQ58="","",IF(AQ58&gt;AH67,"+",IF(AQ58&lt;AH67,"-","+/-")))</f>
      </c>
      <c r="AS59" s="22"/>
      <c r="AU59" s="20"/>
      <c r="AV59" s="7">
        <f>IF(AU58="","",IF(AU58&gt;BD49,"+",IF(AU58&lt;BD49,"-","+/-")))</f>
      </c>
      <c r="AW59" s="22"/>
      <c r="AX59" s="20"/>
      <c r="AY59" s="7">
        <f>IF(AX58="","",IF(AX58&gt;BD52,"+",IF(AX58&lt;BD52,"-","+/-")))</f>
      </c>
      <c r="AZ59" s="22"/>
      <c r="BA59" s="20"/>
      <c r="BB59" s="7">
        <f>IF(BA58="","",IF(BA58&gt;BD55,"+",IF(BA58&lt;BD55,"-","+/-")))</f>
      </c>
      <c r="BC59" s="22"/>
      <c r="BD59" s="20"/>
      <c r="BE59" s="7"/>
      <c r="BF59" s="22"/>
      <c r="BG59" s="20"/>
      <c r="BH59" s="7">
        <f>IF(BG58="","",IF(BG58&gt;BD61,"+",IF(BG58&lt;BD61,"-","+/-")))</f>
      </c>
      <c r="BI59" s="22"/>
      <c r="BJ59" s="20"/>
      <c r="BK59" s="7">
        <f>IF(BJ58="","",IF(BJ58&gt;BD64,"+",IF(BJ58&lt;BD64,"-","+/-")))</f>
      </c>
      <c r="BL59" s="22"/>
      <c r="BM59" s="20"/>
      <c r="BN59" s="7">
        <f>IF(BM58="","",IF(BM58&gt;BD67,"+",IF(BM58&lt;BD67,"-","+/-")))</f>
      </c>
      <c r="BO59" s="22"/>
      <c r="BQ59" s="20"/>
      <c r="BR59" s="7">
        <f>IF(BQ58="","",IF(BQ58&gt;BZ49,"+",IF(BQ58&lt;BZ49,"-","+/-")))</f>
      </c>
      <c r="BS59" s="22"/>
      <c r="BT59" s="20"/>
      <c r="BU59" s="7">
        <f>IF(BT58="","",IF(BT58&gt;BZ52,"+",IF(BT58&lt;BZ52,"-","+/-")))</f>
      </c>
      <c r="BV59" s="22"/>
      <c r="BW59" s="20"/>
      <c r="BX59" s="7">
        <f>IF(BW58="","",IF(BW58&gt;BZ55,"+",IF(BW58&lt;BZ55,"-","+/-")))</f>
      </c>
      <c r="BY59" s="22"/>
      <c r="BZ59" s="20"/>
      <c r="CA59" s="7"/>
      <c r="CB59" s="22"/>
      <c r="CC59" s="20"/>
      <c r="CD59" s="7">
        <f>IF(CC58="","",IF(CC58&gt;BZ61,"+",IF(CC58&lt;BZ61,"-","+/-")))</f>
      </c>
      <c r="CE59" s="22"/>
      <c r="CF59" s="20"/>
      <c r="CG59" s="7">
        <f>IF(CF58="","",IF(CF58&gt;BZ64,"+",IF(CF58&lt;BZ64,"-","+/-")))</f>
      </c>
      <c r="CH59" s="22"/>
      <c r="CI59" s="20"/>
      <c r="CJ59" s="7">
        <f>IF(CI58="","",IF(CI58&gt;BZ67,"+",IF(CI58&lt;BZ67,"-","+/-")))</f>
      </c>
      <c r="CK59" s="22"/>
    </row>
    <row r="60" spans="3:89" ht="12.75" hidden="1">
      <c r="C60" s="43">
        <f>IF(E58="","",FIXED(ROUNDDOWN(C58/E58,$H$6),$H$6,TRUE))</f>
      </c>
      <c r="D60" s="39"/>
      <c r="E60" s="24">
        <f>IF(COUNTIF($A$20:$B$47,D58)=0,"",IF(1=COUNTIF($A$20:$A$47,D58),IF(VLOOKUP(D58,$A$20:$K$47,6,0)="","",VLOOKUP(D58,$A$20:$K$47,6,0)),IF(VLOOKUP(D58,$B$20:$K$47,9,0)="","",VLOOKUP(D58,$B$20:$K$47,9,0))))</f>
      </c>
      <c r="F60" s="43">
        <f>IF(H58="","",FIXED(ROUNDDOWN(F58/H58,$H$6),$H$6,TRUE))</f>
      </c>
      <c r="G60" s="39"/>
      <c r="H60" s="24">
        <f>IF(COUNTIF($A$20:$B$47,G58)=0,"",IF(1=COUNTIF($A$20:$A$47,G58),IF(VLOOKUP(G58,$A$20:$K$47,6,0)="","",VLOOKUP(G58,$A$20:$K$47,6,0)),IF(VLOOKUP(G58,$B$20:$K$47,9,0)="","",VLOOKUP(G58,$B$20:$K$47,9,0))))</f>
      </c>
      <c r="I60" s="43">
        <f>IF(K58="","",FIXED(ROUNDDOWN(I58/K58,$H$6),$H$6,TRUE))</f>
      </c>
      <c r="J60" s="39"/>
      <c r="K60" s="24">
        <f>IF(COUNTIF($A$20:$B$47,J58)=0,"",IF(1=COUNTIF($A$20:$A$47,J58),IF(VLOOKUP(J58,$A$20:$K$47,6,0)="","",VLOOKUP(J58,$A$20:$K$47,6,0)),IF(VLOOKUP(J58,$B$20:$K$47,9,0)="","",VLOOKUP(J58,$B$20:$K$47,9,0))))</f>
      </c>
      <c r="L60" s="43">
        <f>IF(N58="","",FIXED(ROUNDDOWN(L58/N58,$H$6),$H$6,TRUE))</f>
      </c>
      <c r="M60" s="39"/>
      <c r="N60" s="24">
        <f>IF(COUNTIF($A$20:$B$47,M58)=0,"",IF(1=COUNTIF($A$20:$A$47,M58),IF(VLOOKUP(M58,$A$20:$K$47,6,0)="","",VLOOKUP(M58,$A$20:$K$47,6,0)),IF(VLOOKUP(M58,$B$20:$K$47,9,0)="","",VLOOKUP(M58,$B$20:$K$47,9,0))))</f>
      </c>
      <c r="O60" s="43">
        <f>IF(Q58="","",FIXED(ROUNDDOWN(O58/Q58,$H$6),$H$6,TRUE))</f>
      </c>
      <c r="P60" s="39"/>
      <c r="Q60" s="24">
        <f>IF(COUNTIF($A$20:$B$47,P58)=0,"",IF(1=COUNTIF($A$20:$A$47,P58),IF(VLOOKUP(P58,$A$20:$K$47,6,0)="","",VLOOKUP(P58,$A$20:$K$47,6,0)),IF(VLOOKUP(P58,$B$20:$K$47,9,0)="","",VLOOKUP(P58,$B$20:$K$47,9,0))))</f>
      </c>
      <c r="R60" s="43">
        <f>IF(T58="","",FIXED(ROUNDDOWN(R58/T58,$H$6),$H$6,TRUE))</f>
      </c>
      <c r="S60" s="39"/>
      <c r="T60" s="24">
        <f>IF(COUNTIF($A$20:$B$47,S58)=0,"",IF(1=COUNTIF($A$20:$A$47,S58),IF(VLOOKUP(S58,$A$20:$K$47,6,0)="","",VLOOKUP(S58,$A$20:$K$47,6,0)),IF(VLOOKUP(S58,$B$20:$K$47,9,0)="","",VLOOKUP(S58,$B$20:$K$47,9,0))))</f>
      </c>
      <c r="U60" s="43">
        <f>IF(W58="","",FIXED(ROUNDDOWN(U58/W58,$H$6),$H$6,TRUE))</f>
      </c>
      <c r="V60" s="39"/>
      <c r="W60" s="24">
        <f>IF(COUNTIF($A$20:$B$47,V58)=0,"",IF(1=COUNTIF($A$20:$A$47,V58),IF(VLOOKUP(V58,$A$20:$K$47,6,0)="","",VLOOKUP(V58,$A$20:$K$47,6,0)),IF(VLOOKUP(V58,$B$20:$K$47,9,0)="","",VLOOKUP(V58,$B$20:$K$47,9,0))))</f>
      </c>
      <c r="X60" s="42"/>
      <c r="Y60" s="43">
        <f>IF(AA58="","",FIXED(ROUNDDOWN(Y58/AA58,$H$6),$H$6,TRUE))</f>
      </c>
      <c r="Z60" s="39"/>
      <c r="AA60" s="24">
        <f>IF(COUNTIF($W$20:$X$47,Z58)=0,"",IF(1=COUNTIF($W$20:$W$47,Z58),IF(VLOOKUP(Z58,$W$20:$AG$47,6,0)="","",VLOOKUP(Z58,$W$20:$AG$47,6,0)),IF(VLOOKUP(Z58,$X$20:$AG$47,9,0)="","",VLOOKUP(Z58,$X$20:$AG$47,9,0))))</f>
      </c>
      <c r="AB60" s="43">
        <f>IF(AD58="","",FIXED(ROUNDDOWN(AB58/AD58,$H$6),$H$6,TRUE))</f>
      </c>
      <c r="AC60" s="39"/>
      <c r="AD60" s="24">
        <f>IF(COUNTIF($W$20:$X$47,AC58)=0,"",IF(1=COUNTIF($W$20:$W$47,AC58),IF(VLOOKUP(AC58,$W$20:$AG$47,6,0)="","",VLOOKUP(AC58,$W$20:$AG$47,6,0)),IF(VLOOKUP(AC58,$X$20:$AG$47,9,0)="","",VLOOKUP(AC58,$X$20:$AG$47,9,0))))</f>
      </c>
      <c r="AE60" s="43">
        <f>IF(AG58="","",FIXED(ROUNDDOWN(AE58/AG58,$H$6),$H$6,TRUE))</f>
      </c>
      <c r="AF60" s="39"/>
      <c r="AG60" s="24">
        <f>IF(COUNTIF($W$20:$X$47,AF58)=0,"",IF(1=COUNTIF($W$20:$W$47,AF58),IF(VLOOKUP(AF58,$W$20:$AG$47,6,0)="","",VLOOKUP(AF58,$W$20:$AG$47,6,0)),IF(VLOOKUP(AF58,$X$20:$AG$47,9,0)="","",VLOOKUP(AF58,$X$20:$AG$47,9,0))))</f>
      </c>
      <c r="AH60" s="43">
        <f>IF(AJ58="","",FIXED(ROUNDDOWN(AH58/AJ58,$H$6),$H$6,TRUE))</f>
      </c>
      <c r="AI60" s="39"/>
      <c r="AJ60" s="24">
        <f>IF(COUNTIF($W$20:$X$47,AI58)=0,"",IF(1=COUNTIF($W$20:$W$47,AI58),IF(VLOOKUP(AI58,$W$20:$AG$47,6,0)="","",VLOOKUP(AI58,$W$20:$AG$47,6,0)),IF(VLOOKUP(AI58,$X$20:$AG$47,9,0)="","",VLOOKUP(AI58,$X$20:$AG$47,9,0))))</f>
      </c>
      <c r="AK60" s="43">
        <f>IF(AM58="","",FIXED(ROUNDDOWN(AK58/AM58,$H$6),$H$6,TRUE))</f>
      </c>
      <c r="AL60" s="39"/>
      <c r="AM60" s="24">
        <f>IF(COUNTIF($W$20:$X$47,AL58)=0,"",IF(1=COUNTIF($W$20:$W$47,AL58),IF(VLOOKUP(AL58,$W$20:$AG$47,6,0)="","",VLOOKUP(AL58,$W$20:$AG$47,6,0)),IF(VLOOKUP(AL58,$X$20:$AG$47,9,0)="","",VLOOKUP(AL58,$X$20:$AG$47,9,0))))</f>
      </c>
      <c r="AN60" s="43">
        <f>IF(AP58="","",FIXED(ROUNDDOWN(AN58/AP58,$H$6),$H$6,TRUE))</f>
      </c>
      <c r="AO60" s="39"/>
      <c r="AP60" s="24">
        <f>IF(COUNTIF($W$20:$X$47,AO58)=0,"",IF(1=COUNTIF($W$20:$W$47,AO58),IF(VLOOKUP(AO58,$W$20:$AG$47,6,0)="","",VLOOKUP(AO58,$W$20:$AG$47,6,0)),IF(VLOOKUP(AO58,$X$20:$AG$47,9,0)="","",VLOOKUP(AO58,$X$20:$AG$47,9,0))))</f>
      </c>
      <c r="AQ60" s="43">
        <f>IF(AS58="","",FIXED(ROUNDDOWN(AQ58/AS58,$H$6),$H$6,TRUE))</f>
      </c>
      <c r="AR60" s="39"/>
      <c r="AS60" s="24">
        <f>IF(COUNTIF($W$20:$X$47,AR58)=0,"",IF(1=COUNTIF($W$20:$W$47,AR58),IF(VLOOKUP(AR58,$W$20:$AG$47,6,0)="","",VLOOKUP(AR58,$W$20:$AG$47,6,0)),IF(VLOOKUP(AR58,$X$20:$AG$47,9,0)="","",VLOOKUP(AR58,$X$20:$AG$47,9,0))))</f>
      </c>
      <c r="AU60" s="43">
        <f>IF(AW58="","",FIXED(ROUNDDOWN(AU58/AW58,$H$6),$H$6,TRUE))</f>
      </c>
      <c r="AV60" s="39"/>
      <c r="AW60" s="24">
        <f>IF(COUNTIF($AS$20:$AT$47,AV58)=0,"",IF(1=COUNTIF($AS$20:$AS$47,AV58),IF(VLOOKUP(AV58,$AS$20:$BC$47,6,0)="","",VLOOKUP(AV58,$AS$20:$BC$47,6,0)),IF(VLOOKUP(AV58,$AT$20:$BC$47,9,0)="","",VLOOKUP(AV58,$AT$20:$BC$47,9,0))))</f>
      </c>
      <c r="AX60" s="43">
        <f>IF(AZ58="","",FIXED(ROUNDDOWN(AX58/AZ58,$H$6),$H$6,TRUE))</f>
      </c>
      <c r="AY60" s="39"/>
      <c r="AZ60" s="24">
        <f>IF(COUNTIF($AS$20:$AT$47,AY58)=0,"",IF(1=COUNTIF($AS$20:$AS$47,AY58),IF(VLOOKUP(AY58,$AS$20:$BC$47,6,0)="","",VLOOKUP(AY58,$AS$20:$BC$47,6,0)),IF(VLOOKUP(AY58,$AT$20:$BC$47,9,0)="","",VLOOKUP(AY58,$AT$20:$BC$47,9,0))))</f>
      </c>
      <c r="BA60" s="43">
        <f>IF(BC58="","",FIXED(ROUNDDOWN(BA58/BC58,$H$6),$H$6,TRUE))</f>
      </c>
      <c r="BB60" s="39"/>
      <c r="BC60" s="24">
        <f>IF(COUNTIF($AS$20:$AT$47,BB58)=0,"",IF(1=COUNTIF($AS$20:$AS$47,BB58),IF(VLOOKUP(BB58,$AS$20:$BC$47,6,0)="","",VLOOKUP(BB58,$AS$20:$BC$47,6,0)),IF(VLOOKUP(BB58,$AT$20:$BC$47,9,0)="","",VLOOKUP(BB58,$AT$20:$BC$47,9,0))))</f>
      </c>
      <c r="BD60" s="43">
        <f>IF(BF58="","",FIXED(ROUNDDOWN(BD58/BF58,$H$6),$H$6,TRUE))</f>
      </c>
      <c r="BE60" s="39"/>
      <c r="BF60" s="24">
        <f>IF(COUNTIF($AS$20:$AT$47,BE58)=0,"",IF(1=COUNTIF($AS$20:$AS$47,BE58),IF(VLOOKUP(BE58,$AS$20:$BC$47,6,0)="","",VLOOKUP(BE58,$AS$20:$BC$47,6,0)),IF(VLOOKUP(BE58,$AT$20:$BC$47,9,0)="","",VLOOKUP(BE58,$AT$20:$BC$47,9,0))))</f>
      </c>
      <c r="BG60" s="43">
        <f>IF(BI58="","",FIXED(ROUNDDOWN(BG58/BI58,$H$6),$H$6,TRUE))</f>
      </c>
      <c r="BH60" s="39"/>
      <c r="BI60" s="24">
        <f>IF(COUNTIF($AS$20:$AT$47,BH58)=0,"",IF(1=COUNTIF($AS$20:$AS$47,BH58),IF(VLOOKUP(BH58,$AS$20:$BC$47,6,0)="","",VLOOKUP(BH58,$AS$20:$BC$47,6,0)),IF(VLOOKUP(BH58,$AT$20:$BC$47,9,0)="","",VLOOKUP(BH58,$AT$20:$BC$47,9,0))))</f>
      </c>
      <c r="BJ60" s="43">
        <f>IF(BL58="","",FIXED(ROUNDDOWN(BJ58/BL58,$H$6),$H$6,TRUE))</f>
      </c>
      <c r="BK60" s="39"/>
      <c r="BL60" s="24">
        <f>IF(COUNTIF($AS$20:$AT$47,BK58)=0,"",IF(1=COUNTIF($AS$20:$AS$47,BK58),IF(VLOOKUP(BK58,$AS$20:$BC$47,6,0)="","",VLOOKUP(BK58,$AS$20:$BC$47,6,0)),IF(VLOOKUP(BK58,$AT$20:$BC$47,9,0)="","",VLOOKUP(BK58,$AT$20:$BC$47,9,0))))</f>
      </c>
      <c r="BM60" s="43">
        <f>IF(BO58="","",FIXED(ROUNDDOWN(BM58/BO58,$H$6),$H$6,TRUE))</f>
      </c>
      <c r="BN60" s="39"/>
      <c r="BO60" s="24">
        <f>IF(COUNTIF($AS$20:$AT$47,BN58)=0,"",IF(1=COUNTIF($AS$20:$AS$47,BN58),IF(VLOOKUP(BN58,$AS$20:$BC$47,6,0)="","",VLOOKUP(BN58,$AS$20:$BC$47,6,0)),IF(VLOOKUP(BN58,$AT$20:$BC$47,9,0)="","",VLOOKUP(BN58,$AT$20:$BC$47,9,0))))</f>
      </c>
      <c r="BQ60" s="43">
        <f>IF(BS58="","",FIXED(ROUNDDOWN(BQ58/BS58,$H$6),$H$6,TRUE))</f>
      </c>
      <c r="BR60" s="39"/>
      <c r="BS60" s="24">
        <f>IF(COUNTIF($BO$20:$BP$47,BR58)=0,"",IF(1=COUNTIF($BO$20:$BO$47,BR58),IF(VLOOKUP(BR58,$BO$20:$BY$47,6,0)="","",VLOOKUP(BR58,$BO$20:$BY$47,6,0)),IF(VLOOKUP(BR58,$BP$20:$BY$47,9,0)="","",VLOOKUP(BR58,$BP$20:$BY$47,9,0))))</f>
      </c>
      <c r="BT60" s="43">
        <f>IF(BV58="","",FIXED(ROUNDDOWN(BT58/BV58,$H$6),$H$6,TRUE))</f>
      </c>
      <c r="BU60" s="39"/>
      <c r="BV60" s="24">
        <f>IF(COUNTIF($BO$20:$BP$47,BU58)=0,"",IF(1=COUNTIF($BO$20:$BO$47,BU58),IF(VLOOKUP(BU58,$BO$20:$BY$47,6,0)="","",VLOOKUP(BU58,$BO$20:$BY$47,6,0)),IF(VLOOKUP(BU58,$BP$20:$BY$47,9,0)="","",VLOOKUP(BU58,$BP$20:$BY$47,9,0))))</f>
      </c>
      <c r="BW60" s="43">
        <f>IF(BY58="","",FIXED(ROUNDDOWN(BW58/BY58,$H$6),$H$6,TRUE))</f>
      </c>
      <c r="BX60" s="39"/>
      <c r="BY60" s="24">
        <f>IF(COUNTIF($BO$20:$BP$47,BX58)=0,"",IF(1=COUNTIF($BO$20:$BO$47,BX58),IF(VLOOKUP(BX58,$BO$20:$BY$47,6,0)="","",VLOOKUP(BX58,$BO$20:$BY$47,6,0)),IF(VLOOKUP(BX58,$BP$20:$BY$47,9,0)="","",VLOOKUP(BX58,$BP$20:$BY$47,9,0))))</f>
      </c>
      <c r="BZ60" s="43">
        <f>IF(CB58="","",FIXED(ROUNDDOWN(BZ58/CB58,$H$6),$H$6,TRUE))</f>
      </c>
      <c r="CA60" s="39"/>
      <c r="CB60" s="24">
        <f>IF(COUNTIF($BO$20:$BP$47,CA58)=0,"",IF(1=COUNTIF($BO$20:$BO$47,CA58),IF(VLOOKUP(CA58,$BO$20:$BY$47,6,0)="","",VLOOKUP(CA58,$BO$20:$BY$47,6,0)),IF(VLOOKUP(CA58,$BP$20:$BY$47,9,0)="","",VLOOKUP(CA58,$BP$20:$BY$47,9,0))))</f>
      </c>
      <c r="CC60" s="43">
        <f>IF(CE58="","",FIXED(ROUNDDOWN(CC58/CE58,$H$6),$H$6,TRUE))</f>
      </c>
      <c r="CD60" s="39"/>
      <c r="CE60" s="24">
        <f>IF(COUNTIF($BO$20:$BP$47,CD58)=0,"",IF(1=COUNTIF($BO$20:$BO$47,CD58),IF(VLOOKUP(CD58,$BO$20:$BY$47,6,0)="","",VLOOKUP(CD58,$BO$20:$BY$47,6,0)),IF(VLOOKUP(CD58,$BP$20:$BY$47,9,0)="","",VLOOKUP(CD58,$BP$20:$BY$47,9,0))))</f>
      </c>
      <c r="CF60" s="43">
        <f>IF(CH58="","",FIXED(ROUNDDOWN(CF58/CH58,$H$6),$H$6,TRUE))</f>
      </c>
      <c r="CG60" s="39"/>
      <c r="CH60" s="24">
        <f>IF(COUNTIF($BO$20:$BP$47,CG58)=0,"",IF(1=COUNTIF($BO$20:$BO$47,CG58),IF(VLOOKUP(CG58,$BO$20:$BY$47,6,0)="","",VLOOKUP(CG58,$BO$20:$BY$47,6,0)),IF(VLOOKUP(CG58,$BP$20:$BY$47,9,0)="","",VLOOKUP(CG58,$BP$20:$BY$47,9,0))))</f>
      </c>
      <c r="CI60" s="43">
        <f>IF(CK58="","",FIXED(ROUNDDOWN(CI58/CK58,$H$6),$H$6,TRUE))</f>
      </c>
      <c r="CJ60" s="39"/>
      <c r="CK60" s="24">
        <f>IF(COUNTIF($BO$20:$BP$47,CJ58)=0,"",IF(1=COUNTIF($BO$20:$BO$47,CJ58),IF(VLOOKUP(CJ58,$BO$20:$BY$47,6,0)="","",VLOOKUP(CJ58,$BO$20:$BY$47,6,0)),IF(VLOOKUP(CJ58,$BP$20:$BY$47,9,0)="","",VLOOKUP(CJ58,$BP$20:$BY$47,9,0))))</f>
      </c>
    </row>
    <row r="61" spans="3:89" ht="12.75" hidden="1">
      <c r="C61" s="40">
        <f>IF(COUNTIF($A$20:$B$47,D61)=0,"",IF(1=COUNTIF($A$20:$A$47,D61),IF(VLOOKUP(D61,$A$20:$K$47,5,0)="","",VLOOKUP(D61,$A$20:$K$47,5,0)),IF(VLOOKUP(D61,$B$20:$K$47,8,0)="","",VLOOKUP(D61,$B$20:$K$47,8,0))))</f>
      </c>
      <c r="D61" s="41">
        <f>D58+10</f>
        <v>51</v>
      </c>
      <c r="E61" s="16">
        <f>IF(COUNTIF($A$20:$B$47,D61)=0,"",IF(1=COUNTIF($A$20:$A$47,D61),IF(VLOOKUP(D61,$A$20:$K$47,11,0)="","",VLOOKUP(D61,$A$20:$K$47,11,0)),IF(VLOOKUP(D61,$B$20:$K$47,10,0)="","",VLOOKUP(D61,$B$20:$K$47,10,0))))</f>
      </c>
      <c r="F61" s="40">
        <f>IF(COUNTIF($A$20:$B$47,G61)=0,"",IF(1=COUNTIF($A$20:$A$47,G61),IF(VLOOKUP(G61,$A$20:$K$47,5,0)="","",VLOOKUP(G61,$A$20:$K$47,5,0)),IF(VLOOKUP(G61,$B$20:$K$47,8,0)="","",VLOOKUP(G61,$B$20:$K$47,8,0))))</f>
      </c>
      <c r="G61" s="41">
        <f>D61+1</f>
        <v>52</v>
      </c>
      <c r="H61" s="16">
        <f>IF(COUNTIF($A$20:$B$47,G61)=0,"",IF(1=COUNTIF($A$20:$A$47,G61),IF(VLOOKUP(G61,$A$20:$K$47,11,0)="","",VLOOKUP(G61,$A$20:$K$47,11,0)),IF(VLOOKUP(G61,$B$20:$K$47,10,0)="","",VLOOKUP(G61,$B$20:$K$47,10,0))))</f>
      </c>
      <c r="I61" s="40">
        <f>IF(COUNTIF($A$20:$B$47,J61)=0,"",IF(1=COUNTIF($A$20:$A$47,J61),IF(VLOOKUP(J61,$A$20:$K$47,5,0)="","",VLOOKUP(J61,$A$20:$K$47,5,0)),IF(VLOOKUP(J61,$B$20:$K$47,8,0)="","",VLOOKUP(J61,$B$20:$K$47,8,0))))</f>
      </c>
      <c r="J61" s="41">
        <f>G61+1</f>
        <v>53</v>
      </c>
      <c r="K61" s="16">
        <f>IF(COUNTIF($A$20:$B$47,J61)=0,"",IF(1=COUNTIF($A$20:$A$47,J61),IF(VLOOKUP(J61,$A$20:$K$47,11,0)="","",VLOOKUP(J61,$A$20:$K$47,11,0)),IF(VLOOKUP(J61,$B$20:$K$47,10,0)="","",VLOOKUP(J61,$B$20:$K$47,10,0))))</f>
      </c>
      <c r="L61" s="40">
        <f>IF(COUNTIF($A$20:$B$47,M61)=0,"",IF(1=COUNTIF($A$20:$A$47,M61),IF(VLOOKUP(M61,$A$20:$K$47,5,0)="","",VLOOKUP(M61,$A$20:$K$47,5,0)),IF(VLOOKUP(M61,$B$20:$K$47,8,0)="","",VLOOKUP(M61,$B$20:$K$47,8,0))))</f>
      </c>
      <c r="M61" s="41">
        <f>J61+1</f>
        <v>54</v>
      </c>
      <c r="N61" s="16">
        <f>IF(COUNTIF($A$20:$B$47,M61)=0,"",IF(1=COUNTIF($A$20:$A$47,M61),IF(VLOOKUP(M61,$A$20:$K$47,11,0)="","",VLOOKUP(M61,$A$20:$K$47,11,0)),IF(VLOOKUP(M61,$B$20:$K$47,10,0)="","",VLOOKUP(M61,$B$20:$K$47,10,0))))</f>
      </c>
      <c r="O61" s="40">
        <f>IF(COUNTIF($A$20:$B$47,P61)=0,"",IF(1=COUNTIF($A$20:$A$47,P61),IF(VLOOKUP(P61,$A$20:$K$47,5,0)="","",VLOOKUP(P61,$A$20:$K$47,5,0)),IF(VLOOKUP(P61,$B$20:$K$47,8,0)="","",VLOOKUP(P61,$B$20:$K$47,8,0))))</f>
      </c>
      <c r="P61" s="41">
        <f>M61+1</f>
        <v>55</v>
      </c>
      <c r="Q61" s="16">
        <f>IF(COUNTIF($A$20:$B$47,P61)=0,"",IF(1=COUNTIF($A$20:$A$47,P61),IF(VLOOKUP(P61,$A$20:$K$47,11,0)="","",VLOOKUP(P61,$A$20:$K$47,11,0)),IF(VLOOKUP(P61,$B$20:$K$47,10,0)="","",VLOOKUP(P61,$B$20:$K$47,10,0))))</f>
      </c>
      <c r="R61" s="40">
        <f>IF(COUNTIF($A$20:$B$47,S61)=0,"",IF(1=COUNTIF($A$20:$A$47,S61),IF(VLOOKUP(S61,$A$20:$K$47,5,0)="","",VLOOKUP(S61,$A$20:$K$47,5,0)),IF(VLOOKUP(S61,$B$20:$K$47,8,0)="","",VLOOKUP(S61,$B$20:$K$47,8,0))))</f>
      </c>
      <c r="S61" s="41">
        <f>P61+1</f>
        <v>56</v>
      </c>
      <c r="T61" s="16">
        <f>IF(COUNTIF($A$20:$B$47,S61)=0,"",IF(1=COUNTIF($A$20:$A$47,S61),IF(VLOOKUP(S61,$A$20:$K$47,11,0)="","",VLOOKUP(S61,$A$20:$K$47,11,0)),IF(VLOOKUP(S61,$B$20:$K$47,10,0)="","",VLOOKUP(S61,$B$20:$K$47,10,0))))</f>
      </c>
      <c r="U61" s="40">
        <f>IF(COUNTIF($A$20:$B$47,V61)=0,"",IF(1=COUNTIF($A$20:$A$47,V61),IF(VLOOKUP(V61,$A$20:$K$47,5,0)="","",VLOOKUP(V61,$A$20:$K$47,5,0)),IF(VLOOKUP(V61,$B$20:$K$47,8,0)="","",VLOOKUP(V61,$B$20:$K$47,8,0))))</f>
      </c>
      <c r="V61" s="41">
        <f>S61+1</f>
        <v>57</v>
      </c>
      <c r="W61" s="16">
        <f>IF(COUNTIF($A$20:$B$47,V61)=0,"",IF(1=COUNTIF($A$20:$A$47,V61),IF(VLOOKUP(V61,$A$20:$K$47,11,0)="","",VLOOKUP(V61,$A$20:$K$47,11,0)),IF(VLOOKUP(V61,$B$20:$K$47,10,0)="","",VLOOKUP(V61,$B$20:$K$47,10,0))))</f>
      </c>
      <c r="X61" s="42"/>
      <c r="Y61" s="40">
        <f>IF(COUNTIF($W$20:$X$47,Z61)=0,"",IF(1=COUNTIF($W$20:$W$47,Z61),IF(VLOOKUP(Z61,$W$20:$AG$47,5,0)="","",VLOOKUP(Z61,$W$20:$AG$47,5,0)),IF(VLOOKUP(Z61,$X$20:$AG$47,8,0)="","",VLOOKUP(Z61,$X$20:$AG$47,8,0))))</f>
      </c>
      <c r="Z61" s="41">
        <f>Z58+10</f>
        <v>51</v>
      </c>
      <c r="AA61" s="16">
        <f>IF(COUNTIF($W$20:$X$47,Z61)=0,"",IF(1=COUNTIF($W$20:$W$47,Z61),IF(VLOOKUP(Z61,$W$20:$AG$47,11,0)="","",VLOOKUP(Z61,$W$20:$AG$47,11,0)),IF(VLOOKUP(Z61,$X$20:$AG$47,10,0)="","",VLOOKUP(Z61,$X$20:$AG$47,10,0))))</f>
      </c>
      <c r="AB61" s="40">
        <f>IF(COUNTIF($W$20:$X$47,AC61)=0,"",IF(1=COUNTIF($W$20:$W$47,AC61),IF(VLOOKUP(AC61,$W$20:$AG$47,5,0)="","",VLOOKUP(AC61,$W$20:$AG$47,5,0)),IF(VLOOKUP(AC61,$X$20:$AG$47,8,0)="","",VLOOKUP(AC61,$X$20:$AG$47,8,0))))</f>
      </c>
      <c r="AC61" s="41">
        <f>Z61+1</f>
        <v>52</v>
      </c>
      <c r="AD61" s="16">
        <f>IF(COUNTIF($W$20:$X$47,AC61)=0,"",IF(1=COUNTIF($W$20:$W$47,AC61),IF(VLOOKUP(AC61,$W$20:$AG$47,11,0)="","",VLOOKUP(AC61,$W$20:$AG$47,11,0)),IF(VLOOKUP(AC61,$X$20:$AG$47,10,0)="","",VLOOKUP(AC61,$X$20:$AG$47,10,0))))</f>
      </c>
      <c r="AE61" s="40">
        <f>IF(COUNTIF($W$20:$X$47,AF61)=0,"",IF(1=COUNTIF($W$20:$W$47,AF61),IF(VLOOKUP(AF61,$W$20:$AG$47,5,0)="","",VLOOKUP(AF61,$W$20:$AG$47,5,0)),IF(VLOOKUP(AF61,$X$20:$AG$47,8,0)="","",VLOOKUP(AF61,$X$20:$AG$47,8,0))))</f>
      </c>
      <c r="AF61" s="41">
        <f>AC61+1</f>
        <v>53</v>
      </c>
      <c r="AG61" s="16">
        <f>IF(COUNTIF($W$20:$X$47,AF61)=0,"",IF(1=COUNTIF($W$20:$W$47,AF61),IF(VLOOKUP(AF61,$W$20:$AG$47,11,0)="","",VLOOKUP(AF61,$W$20:$AG$47,11,0)),IF(VLOOKUP(AF61,$X$20:$AG$47,10,0)="","",VLOOKUP(AF61,$X$20:$AG$47,10,0))))</f>
      </c>
      <c r="AH61" s="40">
        <f>IF(COUNTIF($W$20:$X$47,AI61)=0,"",IF(1=COUNTIF($W$20:$W$47,AI61),IF(VLOOKUP(AI61,$W$20:$AG$47,5,0)="","",VLOOKUP(AI61,$W$20:$AG$47,5,0)),IF(VLOOKUP(AI61,$X$20:$AG$47,8,0)="","",VLOOKUP(AI61,$X$20:$AG$47,8,0))))</f>
      </c>
      <c r="AI61" s="41">
        <f>AF61+1</f>
        <v>54</v>
      </c>
      <c r="AJ61" s="16">
        <f>IF(COUNTIF($W$20:$X$47,AI61)=0,"",IF(1=COUNTIF($W$20:$W$47,AI61),IF(VLOOKUP(AI61,$W$20:$AG$47,11,0)="","",VLOOKUP(AI61,$W$20:$AG$47,11,0)),IF(VLOOKUP(AI61,$X$20:$AG$47,10,0)="","",VLOOKUP(AI61,$X$20:$AG$47,10,0))))</f>
      </c>
      <c r="AK61" s="40">
        <f>IF(COUNTIF($W$20:$X$47,AL61)=0,"",IF(1=COUNTIF($W$20:$W$47,AL61),IF(VLOOKUP(AL61,$W$20:$AG$47,5,0)="","",VLOOKUP(AL61,$W$20:$AG$47,5,0)),IF(VLOOKUP(AL61,$X$20:$AG$47,8,0)="","",VLOOKUP(AL61,$X$20:$AG$47,8,0))))</f>
      </c>
      <c r="AL61" s="41">
        <f>AI61+1</f>
        <v>55</v>
      </c>
      <c r="AM61" s="16">
        <f>IF(COUNTIF($W$20:$X$47,AL61)=0,"",IF(1=COUNTIF($W$20:$W$47,AL61),IF(VLOOKUP(AL61,$W$20:$AG$47,11,0)="","",VLOOKUP(AL61,$W$20:$AG$47,11,0)),IF(VLOOKUP(AL61,$X$20:$AG$47,10,0)="","",VLOOKUP(AL61,$X$20:$AG$47,10,0))))</f>
      </c>
      <c r="AN61" s="40">
        <f>IF(COUNTIF($W$20:$X$47,AO61)=0,"",IF(1=COUNTIF($W$20:$W$47,AO61),IF(VLOOKUP(AO61,$W$20:$AG$47,5,0)="","",VLOOKUP(AO61,$W$20:$AG$47,5,0)),IF(VLOOKUP(AO61,$X$20:$AG$47,8,0)="","",VLOOKUP(AO61,$X$20:$AG$47,8,0))))</f>
      </c>
      <c r="AO61" s="41">
        <f>AL61+1</f>
        <v>56</v>
      </c>
      <c r="AP61" s="16">
        <f>IF(COUNTIF($W$20:$X$47,AO61)=0,"",IF(1=COUNTIF($W$20:$W$47,AO61),IF(VLOOKUP(AO61,$W$20:$AG$47,11,0)="","",VLOOKUP(AO61,$W$20:$AG$47,11,0)),IF(VLOOKUP(AO61,$X$20:$AG$47,10,0)="","",VLOOKUP(AO61,$X$20:$AG$47,10,0))))</f>
      </c>
      <c r="AQ61" s="40">
        <f>IF(COUNTIF($W$20:$X$47,AR61)=0,"",IF(1=COUNTIF($W$20:$W$47,AR61),IF(VLOOKUP(AR61,$W$20:$AG$47,5,0)="","",VLOOKUP(AR61,$W$20:$AG$47,5,0)),IF(VLOOKUP(AR61,$X$20:$AG$47,8,0)="","",VLOOKUP(AR61,$X$20:$AG$47,8,0))))</f>
      </c>
      <c r="AR61" s="41">
        <f>AO61+1</f>
        <v>57</v>
      </c>
      <c r="AS61" s="16">
        <f>IF(COUNTIF($W$20:$X$47,AR61)=0,"",IF(1=COUNTIF($W$20:$W$47,AR61),IF(VLOOKUP(AR61,$W$20:$AG$47,11,0)="","",VLOOKUP(AR61,$W$20:$AG$47,11,0)),IF(VLOOKUP(AR61,$X$20:$AG$47,10,0)="","",VLOOKUP(AR61,$X$20:$AG$47,10,0))))</f>
      </c>
      <c r="AU61" s="40">
        <f>IF(COUNTIF($AS$20:$AT$47,AV61)=0,"",IF(1=COUNTIF($AS$20:$AS$47,AV61),IF(VLOOKUP(AV61,$AS$20:$BC$47,5,0)="","",VLOOKUP(AV61,$AS$20:$BC$47,5,0)),IF(VLOOKUP(AV61,$AT$20:$BC$47,8,0)="","",VLOOKUP(AV61,$AT$20:$BC$47,8,0))))</f>
      </c>
      <c r="AV61" s="41">
        <f>AV58+10</f>
        <v>51</v>
      </c>
      <c r="AW61" s="16">
        <f>IF(COUNTIF($AS$20:$AT$47,AV61)=0,"",IF(1=COUNTIF($AS$20:$AS$47,AV61),IF(VLOOKUP(AV61,$AS$20:$BC$47,11,0)="","",VLOOKUP(AV61,$AS$20:$BC$47,11,0)),IF(VLOOKUP(AV61,$AT$20:$BC$47,10,0)="","",VLOOKUP(AV61,$AT$20:$BC$47,10,0))))</f>
      </c>
      <c r="AX61" s="40">
        <f>IF(COUNTIF($AS$20:$AT$47,AY61)=0,"",IF(1=COUNTIF($AS$20:$AS$47,AY61),IF(VLOOKUP(AY61,$AS$20:$BC$47,5,0)="","",VLOOKUP(AY61,$AS$20:$BC$47,5,0)),IF(VLOOKUP(AY61,$AT$20:$BC$47,8,0)="","",VLOOKUP(AY61,$AT$20:$BC$47,8,0))))</f>
      </c>
      <c r="AY61" s="41">
        <f>AV61+1</f>
        <v>52</v>
      </c>
      <c r="AZ61" s="16">
        <f>IF(COUNTIF($AS$20:$AT$47,AY61)=0,"",IF(1=COUNTIF($AS$20:$AS$47,AY61),IF(VLOOKUP(AY61,$AS$20:$BC$47,11,0)="","",VLOOKUP(AY61,$AS$20:$BC$47,11,0)),IF(VLOOKUP(AY61,$AT$20:$BC$47,10,0)="","",VLOOKUP(AY61,$AT$20:$BC$47,10,0))))</f>
      </c>
      <c r="BA61" s="40">
        <f>IF(COUNTIF($AS$20:$AT$47,BB61)=0,"",IF(1=COUNTIF($AS$20:$AS$47,BB61),IF(VLOOKUP(BB61,$AS$20:$BC$47,5,0)="","",VLOOKUP(BB61,$AS$20:$BC$47,5,0)),IF(VLOOKUP(BB61,$AT$20:$BC$47,8,0)="","",VLOOKUP(BB61,$AT$20:$BC$47,8,0))))</f>
      </c>
      <c r="BB61" s="41">
        <f>AY61+1</f>
        <v>53</v>
      </c>
      <c r="BC61" s="16">
        <f>IF(COUNTIF($AS$20:$AT$47,BB61)=0,"",IF(1=COUNTIF($AS$20:$AS$47,BB61),IF(VLOOKUP(BB61,$AS$20:$BC$47,11,0)="","",VLOOKUP(BB61,$AS$20:$BC$47,11,0)),IF(VLOOKUP(BB61,$AT$20:$BC$47,10,0)="","",VLOOKUP(BB61,$AT$20:$BC$47,10,0))))</f>
      </c>
      <c r="BD61" s="40">
        <f>IF(COUNTIF($AS$20:$AT$47,BE61)=0,"",IF(1=COUNTIF($AS$20:$AS$47,BE61),IF(VLOOKUP(BE61,$AS$20:$BC$47,5,0)="","",VLOOKUP(BE61,$AS$20:$BC$47,5,0)),IF(VLOOKUP(BE61,$AT$20:$BC$47,8,0)="","",VLOOKUP(BE61,$AT$20:$BC$47,8,0))))</f>
      </c>
      <c r="BE61" s="41">
        <f>BB61+1</f>
        <v>54</v>
      </c>
      <c r="BF61" s="16">
        <f>IF(COUNTIF($AS$20:$AT$47,BE61)=0,"",IF(1=COUNTIF($AS$20:$AS$47,BE61),IF(VLOOKUP(BE61,$AS$20:$BC$47,11,0)="","",VLOOKUP(BE61,$AS$20:$BC$47,11,0)),IF(VLOOKUP(BE61,$AT$20:$BC$47,10,0)="","",VLOOKUP(BE61,$AT$20:$BC$47,10,0))))</f>
      </c>
      <c r="BG61" s="40">
        <f>IF(COUNTIF($AS$20:$AT$47,BH61)=0,"",IF(1=COUNTIF($AS$20:$AS$47,BH61),IF(VLOOKUP(BH61,$AS$20:$BC$47,5,0)="","",VLOOKUP(BH61,$AS$20:$BC$47,5,0)),IF(VLOOKUP(BH61,$AT$20:$BC$47,8,0)="","",VLOOKUP(BH61,$AT$20:$BC$47,8,0))))</f>
      </c>
      <c r="BH61" s="41">
        <f>BE61+1</f>
        <v>55</v>
      </c>
      <c r="BI61" s="16">
        <f>IF(COUNTIF($AS$20:$AT$47,BH61)=0,"",IF(1=COUNTIF($AS$20:$AS$47,BH61),IF(VLOOKUP(BH61,$AS$20:$BC$47,11,0)="","",VLOOKUP(BH61,$AS$20:$BC$47,11,0)),IF(VLOOKUP(BH61,$AT$20:$BC$47,10,0)="","",VLOOKUP(BH61,$AT$20:$BC$47,10,0))))</f>
      </c>
      <c r="BJ61" s="40">
        <f>IF(COUNTIF($AS$20:$AT$47,BK61)=0,"",IF(1=COUNTIF($AS$20:$AS$47,BK61),IF(VLOOKUP(BK61,$AS$20:$BC$47,5,0)="","",VLOOKUP(BK61,$AS$20:$BC$47,5,0)),IF(VLOOKUP(BK61,$AT$20:$BC$47,8,0)="","",VLOOKUP(BK61,$AT$20:$BC$47,8,0))))</f>
      </c>
      <c r="BK61" s="41">
        <f>BH61+1</f>
        <v>56</v>
      </c>
      <c r="BL61" s="16">
        <f>IF(COUNTIF($AS$20:$AT$47,BK61)=0,"",IF(1=COUNTIF($AS$20:$AS$47,BK61),IF(VLOOKUP(BK61,$AS$20:$BC$47,11,0)="","",VLOOKUP(BK61,$AS$20:$BC$47,11,0)),IF(VLOOKUP(BK61,$AT$20:$BC$47,10,0)="","",VLOOKUP(BK61,$AT$20:$BC$47,10,0))))</f>
      </c>
      <c r="BM61" s="40">
        <f>IF(COUNTIF($AS$20:$AT$47,BN61)=0,"",IF(1=COUNTIF($AS$20:$AS$47,BN61),IF(VLOOKUP(BN61,$AS$20:$BC$47,5,0)="","",VLOOKUP(BN61,$AS$20:$BC$47,5,0)),IF(VLOOKUP(BN61,$AT$20:$BC$47,8,0)="","",VLOOKUP(BN61,$AT$20:$BC$47,8,0))))</f>
      </c>
      <c r="BN61" s="41">
        <f>BK61+1</f>
        <v>57</v>
      </c>
      <c r="BO61" s="16">
        <f>IF(COUNTIF($AS$20:$AT$47,BN61)=0,"",IF(1=COUNTIF($AS$20:$AS$47,BN61),IF(VLOOKUP(BN61,$AS$20:$BC$47,11,0)="","",VLOOKUP(BN61,$AS$20:$BC$47,11,0)),IF(VLOOKUP(BN61,$AT$20:$BC$47,10,0)="","",VLOOKUP(BN61,$AT$20:$BC$47,10,0))))</f>
      </c>
      <c r="BQ61" s="40">
        <f>IF(COUNTIF($BO$20:$BP$47,BR61)=0,"",IF(1=COUNTIF($BO$20:$BO$47,BR61),IF(VLOOKUP(BR61,$BO$20:$BY$47,5,0)="","",VLOOKUP(BR61,$BO$20:$BY$47,5,0)),IF(VLOOKUP(BR61,$BP$20:$BY$47,8,0)="","",VLOOKUP(BR61,$BP$20:$BY$47,8,0))))</f>
      </c>
      <c r="BR61" s="41">
        <f>BR58+10</f>
        <v>51</v>
      </c>
      <c r="BS61" s="16">
        <f>IF(COUNTIF($BO$20:$BP$47,BR61)=0,"",IF(1=COUNTIF($BO$20:$BO$47,BR61),IF(VLOOKUP(BR61,$BO$20:$BY$47,11,0)="","",VLOOKUP(BR61,$BO$20:$BY$47,11,0)),IF(VLOOKUP(BR61,$BP$20:$BY$47,10,0)="","",VLOOKUP(BR61,$BP$20:$BY$47,10,0))))</f>
      </c>
      <c r="BT61" s="40">
        <f>IF(COUNTIF($BO$20:$BP$47,BU61)=0,"",IF(1=COUNTIF($BO$20:$BO$47,BU61),IF(VLOOKUP(BU61,$BO$20:$BY$47,5,0)="","",VLOOKUP(BU61,$BO$20:$BY$47,5,0)),IF(VLOOKUP(BU61,$BP$20:$BY$47,8,0)="","",VLOOKUP(BU61,$BP$20:$BY$47,8,0))))</f>
      </c>
      <c r="BU61" s="41">
        <f>BR61+1</f>
        <v>52</v>
      </c>
      <c r="BV61" s="16">
        <f>IF(COUNTIF($BO$20:$BP$47,BU61)=0,"",IF(1=COUNTIF($BO$20:$BO$47,BU61),IF(VLOOKUP(BU61,$BO$20:$BY$47,11,0)="","",VLOOKUP(BU61,$BO$20:$BY$47,11,0)),IF(VLOOKUP(BU61,$BP$20:$BY$47,10,0)="","",VLOOKUP(BU61,$BP$20:$BY$47,10,0))))</f>
      </c>
      <c r="BW61" s="40">
        <f>IF(COUNTIF($BO$20:$BP$47,BX61)=0,"",IF(1=COUNTIF($BO$20:$BO$47,BX61),IF(VLOOKUP(BX61,$BO$20:$BY$47,5,0)="","",VLOOKUP(BX61,$BO$20:$BY$47,5,0)),IF(VLOOKUP(BX61,$BP$20:$BY$47,8,0)="","",VLOOKUP(BX61,$BP$20:$BY$47,8,0))))</f>
      </c>
      <c r="BX61" s="41">
        <f>BU61+1</f>
        <v>53</v>
      </c>
      <c r="BY61" s="16">
        <f>IF(COUNTIF($BO$20:$BP$47,BX61)=0,"",IF(1=COUNTIF($BO$20:$BO$47,BX61),IF(VLOOKUP(BX61,$BO$20:$BY$47,11,0)="","",VLOOKUP(BX61,$BO$20:$BY$47,11,0)),IF(VLOOKUP(BX61,$BP$20:$BY$47,10,0)="","",VLOOKUP(BX61,$BP$20:$BY$47,10,0))))</f>
      </c>
      <c r="BZ61" s="40">
        <f>IF(COUNTIF($BO$20:$BP$47,CA61)=0,"",IF(1=COUNTIF($BO$20:$BO$47,CA61),IF(VLOOKUP(CA61,$BO$20:$BY$47,5,0)="","",VLOOKUP(CA61,$BO$20:$BY$47,5,0)),IF(VLOOKUP(CA61,$BP$20:$BY$47,8,0)="","",VLOOKUP(CA61,$BP$20:$BY$47,8,0))))</f>
      </c>
      <c r="CA61" s="41">
        <f>BX61+1</f>
        <v>54</v>
      </c>
      <c r="CB61" s="16">
        <f>IF(COUNTIF($BO$20:$BP$47,CA61)=0,"",IF(1=COUNTIF($BO$20:$BO$47,CA61),IF(VLOOKUP(CA61,$BO$20:$BY$47,11,0)="","",VLOOKUP(CA61,$BO$20:$BY$47,11,0)),IF(VLOOKUP(CA61,$BP$20:$BY$47,10,0)="","",VLOOKUP(CA61,$BP$20:$BY$47,10,0))))</f>
      </c>
      <c r="CC61" s="40">
        <f>IF(COUNTIF($BO$20:$BP$47,CD61)=0,"",IF(1=COUNTIF($BO$20:$BO$47,CD61),IF(VLOOKUP(CD61,$BO$20:$BY$47,5,0)="","",VLOOKUP(CD61,$BO$20:$BY$47,5,0)),IF(VLOOKUP(CD61,$BP$20:$BY$47,8,0)="","",VLOOKUP(CD61,$BP$20:$BY$47,8,0))))</f>
      </c>
      <c r="CD61" s="41">
        <f>CA61+1</f>
        <v>55</v>
      </c>
      <c r="CE61" s="16">
        <f>IF(COUNTIF($BO$20:$BP$47,CD61)=0,"",IF(1=COUNTIF($BO$20:$BO$47,CD61),IF(VLOOKUP(CD61,$BO$20:$BY$47,11,0)="","",VLOOKUP(CD61,$BO$20:$BY$47,11,0)),IF(VLOOKUP(CD61,$BP$20:$BY$47,10,0)="","",VLOOKUP(CD61,$BP$20:$BY$47,10,0))))</f>
      </c>
      <c r="CF61" s="40">
        <f>IF(COUNTIF($BO$20:$BP$47,CG61)=0,"",IF(1=COUNTIF($BO$20:$BO$47,CG61),IF(VLOOKUP(CG61,$BO$20:$BY$47,5,0)="","",VLOOKUP(CG61,$BO$20:$BY$47,5,0)),IF(VLOOKUP(CG61,$BP$20:$BY$47,8,0)="","",VLOOKUP(CG61,$BP$20:$BY$47,8,0))))</f>
      </c>
      <c r="CG61" s="41">
        <f>CD61+1</f>
        <v>56</v>
      </c>
      <c r="CH61" s="16">
        <f>IF(COUNTIF($BO$20:$BP$47,CG61)=0,"",IF(1=COUNTIF($BO$20:$BO$47,CG61),IF(VLOOKUP(CG61,$BO$20:$BY$47,11,0)="","",VLOOKUP(CG61,$BO$20:$BY$47,11,0)),IF(VLOOKUP(CG61,$BP$20:$BY$47,10,0)="","",VLOOKUP(CG61,$BP$20:$BY$47,10,0))))</f>
      </c>
      <c r="CI61" s="40">
        <f>IF(COUNTIF($BO$20:$BP$47,CJ61)=0,"",IF(1=COUNTIF($BO$20:$BO$47,CJ61),IF(VLOOKUP(CJ61,$BO$20:$BY$47,5,0)="","",VLOOKUP(CJ61,$BO$20:$BY$47,5,0)),IF(VLOOKUP(CJ61,$BP$20:$BY$47,8,0)="","",VLOOKUP(CJ61,$BP$20:$BY$47,8,0))))</f>
      </c>
      <c r="CJ61" s="41">
        <f>CG61+1</f>
        <v>57</v>
      </c>
      <c r="CK61" s="16">
        <f>IF(COUNTIF($BO$20:$BP$47,CJ61)=0,"",IF(1=COUNTIF($BO$20:$BO$47,CJ61),IF(VLOOKUP(CJ61,$BO$20:$BY$47,11,0)="","",VLOOKUP(CJ61,$BO$20:$BY$47,11,0)),IF(VLOOKUP(CJ61,$BP$20:$BY$47,10,0)="","",VLOOKUP(CJ61,$BP$20:$BY$47,10,0))))</f>
      </c>
    </row>
    <row r="62" spans="3:89" ht="12.75" hidden="1">
      <c r="C62" s="20"/>
      <c r="D62" s="7">
        <f>IF(C61="","",IF(C61&gt;O49,"+",IF(C61&lt;O49,"-","+/-")))</f>
      </c>
      <c r="E62" s="22"/>
      <c r="F62" s="20"/>
      <c r="G62" s="7">
        <f>IF(F61="","",IF(F61&gt;O52,"+",IF(F61&lt;O52,"-","+/-")))</f>
      </c>
      <c r="H62" s="22"/>
      <c r="I62" s="20"/>
      <c r="J62" s="7">
        <f>IF(I61="","",IF(I61&gt;O55,"+",IF(I61&lt;O55,"-","+/-")))</f>
      </c>
      <c r="K62" s="22"/>
      <c r="L62" s="20"/>
      <c r="M62" s="7">
        <f>IF(L61="","",IF(L61&gt;O58,"+",IF(L61&lt;O58,"-","+/-")))</f>
      </c>
      <c r="N62" s="22"/>
      <c r="O62" s="20"/>
      <c r="P62" s="7"/>
      <c r="Q62" s="22"/>
      <c r="R62" s="20"/>
      <c r="S62" s="7">
        <f>IF(R61="","",IF(R61&gt;O64,"+",IF(R61&lt;O64,"-","+/-")))</f>
      </c>
      <c r="T62" s="22"/>
      <c r="U62" s="20"/>
      <c r="V62" s="7">
        <f>IF(U61="","",IF(U61&gt;O67,"+",IF(U61&lt;O67,"-","+/-")))</f>
      </c>
      <c r="W62" s="22"/>
      <c r="X62" s="42"/>
      <c r="Y62" s="20"/>
      <c r="Z62" s="7">
        <f>IF(Y61="","",IF(Y61&gt;AK49,"+",IF(Y61&lt;AK49,"-","+/-")))</f>
      </c>
      <c r="AA62" s="22"/>
      <c r="AB62" s="20"/>
      <c r="AC62" s="7">
        <f>IF(AB61="","",IF(AB61&gt;AK52,"+",IF(AB61&lt;AK52,"-","+/-")))</f>
      </c>
      <c r="AD62" s="22"/>
      <c r="AE62" s="20"/>
      <c r="AF62" s="7">
        <f>IF(AE61="","",IF(AE61&gt;AK55,"+",IF(AE61&lt;AK55,"-","+/-")))</f>
      </c>
      <c r="AG62" s="22"/>
      <c r="AH62" s="20"/>
      <c r="AI62" s="7">
        <f>IF(AH61="","",IF(AH61&gt;AK58,"+",IF(AH61&lt;AK58,"-","+/-")))</f>
      </c>
      <c r="AJ62" s="22"/>
      <c r="AK62" s="20"/>
      <c r="AL62" s="7"/>
      <c r="AM62" s="22"/>
      <c r="AN62" s="20"/>
      <c r="AO62" s="7">
        <f>IF(AN61="","",IF(AN61&gt;AK64,"+",IF(AN61&lt;AK64,"-","+/-")))</f>
      </c>
      <c r="AP62" s="22"/>
      <c r="AQ62" s="20"/>
      <c r="AR62" s="7">
        <f>IF(AQ61="","",IF(AQ61&gt;AK67,"+",IF(AQ61&lt;AK67,"-","+/-")))</f>
      </c>
      <c r="AS62" s="22"/>
      <c r="AU62" s="20"/>
      <c r="AV62" s="7">
        <f>IF(AU61="","",IF(AU61&gt;BG49,"+",IF(AU61&lt;BG49,"-","+/-")))</f>
      </c>
      <c r="AW62" s="22"/>
      <c r="AX62" s="20"/>
      <c r="AY62" s="7">
        <f>IF(AX61="","",IF(AX61&gt;BG52,"+",IF(AX61&lt;BG52,"-","+/-")))</f>
      </c>
      <c r="AZ62" s="22"/>
      <c r="BA62" s="20"/>
      <c r="BB62" s="7">
        <f>IF(BA61="","",IF(BA61&gt;BG55,"+",IF(BA61&lt;BG55,"-","+/-")))</f>
      </c>
      <c r="BC62" s="22"/>
      <c r="BD62" s="20"/>
      <c r="BE62" s="7">
        <f>IF(BD61="","",IF(BD61&gt;BG58,"+",IF(BD61&lt;BG58,"-","+/-")))</f>
      </c>
      <c r="BF62" s="22"/>
      <c r="BG62" s="20"/>
      <c r="BH62" s="7"/>
      <c r="BI62" s="22"/>
      <c r="BJ62" s="20"/>
      <c r="BK62" s="7">
        <f>IF(BJ61="","",IF(BJ61&gt;BG64,"+",IF(BJ61&lt;BG64,"-","+/-")))</f>
      </c>
      <c r="BL62" s="22"/>
      <c r="BM62" s="20"/>
      <c r="BN62" s="7">
        <f>IF(BM61="","",IF(BM61&gt;BG67,"+",IF(BM61&lt;BG67,"-","+/-")))</f>
      </c>
      <c r="BO62" s="22"/>
      <c r="BQ62" s="20"/>
      <c r="BR62" s="7">
        <f>IF(BQ61="","",IF(BQ61&gt;CC49,"+",IF(BQ61&lt;CC49,"-","+/-")))</f>
      </c>
      <c r="BS62" s="22"/>
      <c r="BT62" s="20"/>
      <c r="BU62" s="7">
        <f>IF(BT61="","",IF(BT61&gt;CC52,"+",IF(BT61&lt;CC52,"-","+/-")))</f>
      </c>
      <c r="BV62" s="22"/>
      <c r="BW62" s="20"/>
      <c r="BX62" s="7">
        <f>IF(BW61="","",IF(BW61&gt;CC55,"+",IF(BW61&lt;CC55,"-","+/-")))</f>
      </c>
      <c r="BY62" s="22"/>
      <c r="BZ62" s="20"/>
      <c r="CA62" s="7">
        <f>IF(BZ61="","",IF(BZ61&gt;CC58,"+",IF(BZ61&lt;CC58,"-","+/-")))</f>
      </c>
      <c r="CB62" s="22"/>
      <c r="CC62" s="20"/>
      <c r="CD62" s="7"/>
      <c r="CE62" s="22"/>
      <c r="CF62" s="20"/>
      <c r="CG62" s="7">
        <f>IF(CF61="","",IF(CF61&gt;CC64,"+",IF(CF61&lt;CC64,"-","+/-")))</f>
      </c>
      <c r="CH62" s="22"/>
      <c r="CI62" s="20"/>
      <c r="CJ62" s="7">
        <f>IF(CI61="","",IF(CI61&gt;CC67,"+",IF(CI61&lt;CC67,"-","+/-")))</f>
      </c>
      <c r="CK62" s="22"/>
    </row>
    <row r="63" spans="3:89" ht="12.75" hidden="1">
      <c r="C63" s="43">
        <f>IF(E61="","",FIXED(ROUNDDOWN(C61/E61,$H$6),$H$6,TRUE))</f>
      </c>
      <c r="D63" s="39"/>
      <c r="E63" s="24">
        <f>IF(COUNTIF($A$20:$B$47,D61)=0,"",IF(1=COUNTIF($A$20:$A$47,D61),IF(VLOOKUP(D61,$A$20:$K$47,6,0)="","",VLOOKUP(D61,$A$20:$K$47,6,0)),IF(VLOOKUP(D61,$B$20:$K$47,9,0)="","",VLOOKUP(D61,$B$20:$K$47,9,0))))</f>
      </c>
      <c r="F63" s="43">
        <f>IF(H61="","",FIXED(ROUNDDOWN(F61/H61,$H$6),$H$6,TRUE))</f>
      </c>
      <c r="G63" s="39"/>
      <c r="H63" s="24">
        <f>IF(COUNTIF($A$20:$B$47,G61)=0,"",IF(1=COUNTIF($A$20:$A$47,G61),IF(VLOOKUP(G61,$A$20:$K$47,6,0)="","",VLOOKUP(G61,$A$20:$K$47,6,0)),IF(VLOOKUP(G61,$B$20:$K$47,9,0)="","",VLOOKUP(G61,$B$20:$K$47,9,0))))</f>
      </c>
      <c r="I63" s="43">
        <f>IF(K61="","",FIXED(ROUNDDOWN(I61/K61,$H$6),$H$6,TRUE))</f>
      </c>
      <c r="J63" s="39"/>
      <c r="K63" s="24">
        <f>IF(COUNTIF($A$20:$B$47,J61)=0,"",IF(1=COUNTIF($A$20:$A$47,J61),IF(VLOOKUP(J61,$A$20:$K$47,6,0)="","",VLOOKUP(J61,$A$20:$K$47,6,0)),IF(VLOOKUP(J61,$B$20:$K$47,9,0)="","",VLOOKUP(J61,$B$20:$K$47,9,0))))</f>
      </c>
      <c r="L63" s="43">
        <f>IF(N61="","",FIXED(ROUNDDOWN(L61/N61,$H$6),$H$6,TRUE))</f>
      </c>
      <c r="M63" s="39"/>
      <c r="N63" s="24">
        <f>IF(COUNTIF($A$20:$B$47,M61)=0,"",IF(1=COUNTIF($A$20:$A$47,M61),IF(VLOOKUP(M61,$A$20:$K$47,6,0)="","",VLOOKUP(M61,$A$20:$K$47,6,0)),IF(VLOOKUP(M61,$B$20:$K$47,9,0)="","",VLOOKUP(M61,$B$20:$K$47,9,0))))</f>
      </c>
      <c r="O63" s="43">
        <f>IF(Q61="","",FIXED(ROUNDDOWN(O61/Q61,$H$6),$H$6,TRUE))</f>
      </c>
      <c r="P63" s="39"/>
      <c r="Q63" s="24">
        <f>IF(COUNTIF($A$20:$B$47,P61)=0,"",IF(1=COUNTIF($A$20:$A$47,P61),IF(VLOOKUP(P61,$A$20:$K$47,6,0)="","",VLOOKUP(P61,$A$20:$K$47,6,0)),IF(VLOOKUP(P61,$B$20:$K$47,9,0)="","",VLOOKUP(P61,$B$20:$K$47,9,0))))</f>
      </c>
      <c r="R63" s="43">
        <f>IF(T61="","",FIXED(ROUNDDOWN(R61/T61,$H$6),$H$6,TRUE))</f>
      </c>
      <c r="S63" s="39"/>
      <c r="T63" s="24">
        <f>IF(COUNTIF($A$20:$B$47,S61)=0,"",IF(1=COUNTIF($A$20:$A$47,S61),IF(VLOOKUP(S61,$A$20:$K$47,6,0)="","",VLOOKUP(S61,$A$20:$K$47,6,0)),IF(VLOOKUP(S61,$B$20:$K$47,9,0)="","",VLOOKUP(S61,$B$20:$K$47,9,0))))</f>
      </c>
      <c r="U63" s="43">
        <f>IF(W61="","",FIXED(ROUNDDOWN(U61/W61,$H$6),$H$6,TRUE))</f>
      </c>
      <c r="V63" s="39"/>
      <c r="W63" s="24">
        <f>IF(COUNTIF($A$20:$B$47,V61)=0,"",IF(1=COUNTIF($A$20:$A$47,V61),IF(VLOOKUP(V61,$A$20:$K$47,6,0)="","",VLOOKUP(V61,$A$20:$K$47,6,0)),IF(VLOOKUP(V61,$B$20:$K$47,9,0)="","",VLOOKUP(V61,$B$20:$K$47,9,0))))</f>
      </c>
      <c r="X63" s="42"/>
      <c r="Y63" s="43">
        <f>IF(AA61="","",FIXED(ROUNDDOWN(Y61/AA61,$H$6),$H$6,TRUE))</f>
      </c>
      <c r="Z63" s="39"/>
      <c r="AA63" s="24">
        <f>IF(COUNTIF($W$20:$X$47,Z61)=0,"",IF(1=COUNTIF($W$20:$W$47,Z61),IF(VLOOKUP(Z61,$W$20:$AG$47,6,0)="","",VLOOKUP(Z61,$W$20:$AG$47,6,0)),IF(VLOOKUP(Z61,$X$20:$AG$47,9,0)="","",VLOOKUP(Z61,$X$20:$AG$47,9,0))))</f>
      </c>
      <c r="AB63" s="43">
        <f>IF(AD61="","",FIXED(ROUNDDOWN(AB61/AD61,$H$6),$H$6,TRUE))</f>
      </c>
      <c r="AC63" s="39"/>
      <c r="AD63" s="24">
        <f>IF(COUNTIF($W$20:$X$47,AC61)=0,"",IF(1=COUNTIF($W$20:$W$47,AC61),IF(VLOOKUP(AC61,$W$20:$AG$47,6,0)="","",VLOOKUP(AC61,$W$20:$AG$47,6,0)),IF(VLOOKUP(AC61,$X$20:$AG$47,9,0)="","",VLOOKUP(AC61,$X$20:$AG$47,9,0))))</f>
      </c>
      <c r="AE63" s="43">
        <f>IF(AG61="","",FIXED(ROUNDDOWN(AE61/AG61,$H$6),$H$6,TRUE))</f>
      </c>
      <c r="AF63" s="39"/>
      <c r="AG63" s="24">
        <f>IF(COUNTIF($W$20:$X$47,AF61)=0,"",IF(1=COUNTIF($W$20:$W$47,AF61),IF(VLOOKUP(AF61,$W$20:$AG$47,6,0)="","",VLOOKUP(AF61,$W$20:$AG$47,6,0)),IF(VLOOKUP(AF61,$X$20:$AG$47,9,0)="","",VLOOKUP(AF61,$X$20:$AG$47,9,0))))</f>
      </c>
      <c r="AH63" s="43">
        <f>IF(AJ61="","",FIXED(ROUNDDOWN(AH61/AJ61,$H$6),$H$6,TRUE))</f>
      </c>
      <c r="AI63" s="39"/>
      <c r="AJ63" s="24">
        <f>IF(COUNTIF($W$20:$X$47,AI61)=0,"",IF(1=COUNTIF($W$20:$W$47,AI61),IF(VLOOKUP(AI61,$W$20:$AG$47,6,0)="","",VLOOKUP(AI61,$W$20:$AG$47,6,0)),IF(VLOOKUP(AI61,$X$20:$AG$47,9,0)="","",VLOOKUP(AI61,$X$20:$AG$47,9,0))))</f>
      </c>
      <c r="AK63" s="43">
        <f>IF(AM61="","",FIXED(ROUNDDOWN(AK61/AM61,$H$6),$H$6,TRUE))</f>
      </c>
      <c r="AL63" s="39"/>
      <c r="AM63" s="24">
        <f>IF(COUNTIF($W$20:$X$47,AL61)=0,"",IF(1=COUNTIF($W$20:$W$47,AL61),IF(VLOOKUP(AL61,$W$20:$AG$47,6,0)="","",VLOOKUP(AL61,$W$20:$AG$47,6,0)),IF(VLOOKUP(AL61,$X$20:$AG$47,9,0)="","",VLOOKUP(AL61,$X$20:$AG$47,9,0))))</f>
      </c>
      <c r="AN63" s="43">
        <f>IF(AP61="","",FIXED(ROUNDDOWN(AN61/AP61,$H$6),$H$6,TRUE))</f>
      </c>
      <c r="AO63" s="39"/>
      <c r="AP63" s="24">
        <f>IF(COUNTIF($W$20:$X$47,AO61)=0,"",IF(1=COUNTIF($W$20:$W$47,AO61),IF(VLOOKUP(AO61,$W$20:$AG$47,6,0)="","",VLOOKUP(AO61,$W$20:$AG$47,6,0)),IF(VLOOKUP(AO61,$X$20:$AG$47,9,0)="","",VLOOKUP(AO61,$X$20:$AG$47,9,0))))</f>
      </c>
      <c r="AQ63" s="43">
        <f>IF(AS61="","",FIXED(ROUNDDOWN(AQ61/AS61,$H$6),$H$6,TRUE))</f>
      </c>
      <c r="AR63" s="39"/>
      <c r="AS63" s="24">
        <f>IF(COUNTIF($W$20:$X$47,AR61)=0,"",IF(1=COUNTIF($W$20:$W$47,AR61),IF(VLOOKUP(AR61,$W$20:$AG$47,6,0)="","",VLOOKUP(AR61,$W$20:$AG$47,6,0)),IF(VLOOKUP(AR61,$X$20:$AG$47,9,0)="","",VLOOKUP(AR61,$X$20:$AG$47,9,0))))</f>
      </c>
      <c r="AU63" s="43">
        <f>IF(AW61="","",FIXED(ROUNDDOWN(AU61/AW61,$H$6),$H$6,TRUE))</f>
      </c>
      <c r="AV63" s="39"/>
      <c r="AW63" s="24">
        <f>IF(COUNTIF($AS$20:$AT$47,AV61)=0,"",IF(1=COUNTIF($AS$20:$AS$47,AV61),IF(VLOOKUP(AV61,$AS$20:$BC$47,6,0)="","",VLOOKUP(AV61,$AS$20:$BC$47,6,0)),IF(VLOOKUP(AV61,$AT$20:$BC$47,9,0)="","",VLOOKUP(AV61,$AT$20:$BC$47,9,0))))</f>
      </c>
      <c r="AX63" s="43">
        <f>IF(AZ61="","",FIXED(ROUNDDOWN(AX61/AZ61,$H$6),$H$6,TRUE))</f>
      </c>
      <c r="AY63" s="39"/>
      <c r="AZ63" s="24">
        <f>IF(COUNTIF($AS$20:$AT$47,AY61)=0,"",IF(1=COUNTIF($AS$20:$AS$47,AY61),IF(VLOOKUP(AY61,$AS$20:$BC$47,6,0)="","",VLOOKUP(AY61,$AS$20:$BC$47,6,0)),IF(VLOOKUP(AY61,$AT$20:$BC$47,9,0)="","",VLOOKUP(AY61,$AT$20:$BC$47,9,0))))</f>
      </c>
      <c r="BA63" s="43">
        <f>IF(BC61="","",FIXED(ROUNDDOWN(BA61/BC61,$H$6),$H$6,TRUE))</f>
      </c>
      <c r="BB63" s="39"/>
      <c r="BC63" s="24">
        <f>IF(COUNTIF($AS$20:$AT$47,BB61)=0,"",IF(1=COUNTIF($AS$20:$AS$47,BB61),IF(VLOOKUP(BB61,$AS$20:$BC$47,6,0)="","",VLOOKUP(BB61,$AS$20:$BC$47,6,0)),IF(VLOOKUP(BB61,$AT$20:$BC$47,9,0)="","",VLOOKUP(BB61,$AT$20:$BC$47,9,0))))</f>
      </c>
      <c r="BD63" s="43">
        <f>IF(BF61="","",FIXED(ROUNDDOWN(BD61/BF61,$H$6),$H$6,TRUE))</f>
      </c>
      <c r="BE63" s="39"/>
      <c r="BF63" s="24">
        <f>IF(COUNTIF($AS$20:$AT$47,BE61)=0,"",IF(1=COUNTIF($AS$20:$AS$47,BE61),IF(VLOOKUP(BE61,$AS$20:$BC$47,6,0)="","",VLOOKUP(BE61,$AS$20:$BC$47,6,0)),IF(VLOOKUP(BE61,$AT$20:$BC$47,9,0)="","",VLOOKUP(BE61,$AT$20:$BC$47,9,0))))</f>
      </c>
      <c r="BG63" s="43">
        <f>IF(BI61="","",FIXED(ROUNDDOWN(BG61/BI61,$H$6),$H$6,TRUE))</f>
      </c>
      <c r="BH63" s="39"/>
      <c r="BI63" s="24">
        <f>IF(COUNTIF($AS$20:$AT$47,BH61)=0,"",IF(1=COUNTIF($AS$20:$AS$47,BH61),IF(VLOOKUP(BH61,$AS$20:$BC$47,6,0)="","",VLOOKUP(BH61,$AS$20:$BC$47,6,0)),IF(VLOOKUP(BH61,$AT$20:$BC$47,9,0)="","",VLOOKUP(BH61,$AT$20:$BC$47,9,0))))</f>
      </c>
      <c r="BJ63" s="43">
        <f>IF(BL61="","",FIXED(ROUNDDOWN(BJ61/BL61,$H$6),$H$6,TRUE))</f>
      </c>
      <c r="BK63" s="39"/>
      <c r="BL63" s="24">
        <f>IF(COUNTIF($AS$20:$AT$47,BK61)=0,"",IF(1=COUNTIF($AS$20:$AS$47,BK61),IF(VLOOKUP(BK61,$AS$20:$BC$47,6,0)="","",VLOOKUP(BK61,$AS$20:$BC$47,6,0)),IF(VLOOKUP(BK61,$AT$20:$BC$47,9,0)="","",VLOOKUP(BK61,$AT$20:$BC$47,9,0))))</f>
      </c>
      <c r="BM63" s="43">
        <f>IF(BO61="","",FIXED(ROUNDDOWN(BM61/BO61,$H$6),$H$6,TRUE))</f>
      </c>
      <c r="BN63" s="39"/>
      <c r="BO63" s="24">
        <f>IF(COUNTIF($AS$20:$AT$47,BN61)=0,"",IF(1=COUNTIF($AS$20:$AS$47,BN61),IF(VLOOKUP(BN61,$AS$20:$BC$47,6,0)="","",VLOOKUP(BN61,$AS$20:$BC$47,6,0)),IF(VLOOKUP(BN61,$AT$20:$BC$47,9,0)="","",VLOOKUP(BN61,$AT$20:$BC$47,9,0))))</f>
      </c>
      <c r="BQ63" s="43">
        <f>IF(BS61="","",FIXED(ROUNDDOWN(BQ61/BS61,$H$6),$H$6,TRUE))</f>
      </c>
      <c r="BR63" s="39"/>
      <c r="BS63" s="24">
        <f>IF(COUNTIF($BO$20:$BP$47,BR61)=0,"",IF(1=COUNTIF($BO$20:$BO$47,BR61),IF(VLOOKUP(BR61,$BO$20:$BY$47,6,0)="","",VLOOKUP(BR61,$BO$20:$BY$47,6,0)),IF(VLOOKUP(BR61,$BP$20:$BY$47,9,0)="","",VLOOKUP(BR61,$BP$20:$BY$47,9,0))))</f>
      </c>
      <c r="BT63" s="43">
        <f>IF(BV61="","",FIXED(ROUNDDOWN(BT61/BV61,$H$6),$H$6,TRUE))</f>
      </c>
      <c r="BU63" s="39"/>
      <c r="BV63" s="24">
        <f>IF(COUNTIF($BO$20:$BP$47,BU61)=0,"",IF(1=COUNTIF($BO$20:$BO$47,BU61),IF(VLOOKUP(BU61,$BO$20:$BY$47,6,0)="","",VLOOKUP(BU61,$BO$20:$BY$47,6,0)),IF(VLOOKUP(BU61,$BP$20:$BY$47,9,0)="","",VLOOKUP(BU61,$BP$20:$BY$47,9,0))))</f>
      </c>
      <c r="BW63" s="43">
        <f>IF(BY61="","",FIXED(ROUNDDOWN(BW61/BY61,$H$6),$H$6,TRUE))</f>
      </c>
      <c r="BX63" s="39"/>
      <c r="BY63" s="24">
        <f>IF(COUNTIF($BO$20:$BP$47,BX61)=0,"",IF(1=COUNTIF($BO$20:$BO$47,BX61),IF(VLOOKUP(BX61,$BO$20:$BY$47,6,0)="","",VLOOKUP(BX61,$BO$20:$BY$47,6,0)),IF(VLOOKUP(BX61,$BP$20:$BY$47,9,0)="","",VLOOKUP(BX61,$BP$20:$BY$47,9,0))))</f>
      </c>
      <c r="BZ63" s="43">
        <f>IF(CB61="","",FIXED(ROUNDDOWN(BZ61/CB61,$H$6),$H$6,TRUE))</f>
      </c>
      <c r="CA63" s="39"/>
      <c r="CB63" s="24">
        <f>IF(COUNTIF($BO$20:$BP$47,CA61)=0,"",IF(1=COUNTIF($BO$20:$BO$47,CA61),IF(VLOOKUP(CA61,$BO$20:$BY$47,6,0)="","",VLOOKUP(CA61,$BO$20:$BY$47,6,0)),IF(VLOOKUP(CA61,$BP$20:$BY$47,9,0)="","",VLOOKUP(CA61,$BP$20:$BY$47,9,0))))</f>
      </c>
      <c r="CC63" s="43">
        <f>IF(CE61="","",FIXED(ROUNDDOWN(CC61/CE61,$H$6),$H$6,TRUE))</f>
      </c>
      <c r="CD63" s="39"/>
      <c r="CE63" s="24">
        <f>IF(COUNTIF($BO$20:$BP$47,CD61)=0,"",IF(1=COUNTIF($BO$20:$BO$47,CD61),IF(VLOOKUP(CD61,$BO$20:$BY$47,6,0)="","",VLOOKUP(CD61,$BO$20:$BY$47,6,0)),IF(VLOOKUP(CD61,$BP$20:$BY$47,9,0)="","",VLOOKUP(CD61,$BP$20:$BY$47,9,0))))</f>
      </c>
      <c r="CF63" s="43">
        <f>IF(CH61="","",FIXED(ROUNDDOWN(CF61/CH61,$H$6),$H$6,TRUE))</f>
      </c>
      <c r="CG63" s="39"/>
      <c r="CH63" s="24">
        <f>IF(COUNTIF($BO$20:$BP$47,CG61)=0,"",IF(1=COUNTIF($BO$20:$BO$47,CG61),IF(VLOOKUP(CG61,$BO$20:$BY$47,6,0)="","",VLOOKUP(CG61,$BO$20:$BY$47,6,0)),IF(VLOOKUP(CG61,$BP$20:$BY$47,9,0)="","",VLOOKUP(CG61,$BP$20:$BY$47,9,0))))</f>
      </c>
      <c r="CI63" s="43">
        <f>IF(CK61="","",FIXED(ROUNDDOWN(CI61/CK61,$H$6),$H$6,TRUE))</f>
      </c>
      <c r="CJ63" s="39"/>
      <c r="CK63" s="24">
        <f>IF(COUNTIF($BO$20:$BP$47,CJ61)=0,"",IF(1=COUNTIF($BO$20:$BO$47,CJ61),IF(VLOOKUP(CJ61,$BO$20:$BY$47,6,0)="","",VLOOKUP(CJ61,$BO$20:$BY$47,6,0)),IF(VLOOKUP(CJ61,$BP$20:$BY$47,9,0)="","",VLOOKUP(CJ61,$BP$20:$BY$47,9,0))))</f>
      </c>
    </row>
    <row r="64" spans="3:89" ht="12.75" hidden="1">
      <c r="C64" s="40">
        <f>IF(COUNTIF($A$20:$B$47,D64)=0,"",IF(1=COUNTIF($A$20:$A$47,D64),IF(VLOOKUP(D64,$A$20:$K$47,5,0)="","",VLOOKUP(D64,$A$20:$K$47,5,0)),IF(VLOOKUP(D64,$B$20:$K$47,8,0)="","",VLOOKUP(D64,$B$20:$K$47,8,0))))</f>
      </c>
      <c r="D64" s="41">
        <f>D61+10</f>
        <v>61</v>
      </c>
      <c r="E64" s="16">
        <f>IF(COUNTIF($A$20:$B$47,D64)=0,"",IF(1=COUNTIF($A$20:$A$47,D64),IF(VLOOKUP(D64,$A$20:$K$47,11,0)="","",VLOOKUP(D64,$A$20:$K$47,11,0)),IF(VLOOKUP(D64,$B$20:$K$47,10,0)="","",VLOOKUP(D64,$B$20:$K$47,10,0))))</f>
      </c>
      <c r="F64" s="40">
        <f>IF(COUNTIF($A$20:$B$47,G64)=0,"",IF(1=COUNTIF($A$20:$A$47,G64),IF(VLOOKUP(G64,$A$20:$K$47,5,0)="","",VLOOKUP(G64,$A$20:$K$47,5,0)),IF(VLOOKUP(G64,$B$20:$K$47,8,0)="","",VLOOKUP(G64,$B$20:$K$47,8,0))))</f>
      </c>
      <c r="G64" s="41">
        <f>D64+1</f>
        <v>62</v>
      </c>
      <c r="H64" s="16">
        <f>IF(COUNTIF($A$20:$B$47,G64)=0,"",IF(1=COUNTIF($A$20:$A$47,G64),IF(VLOOKUP(G64,$A$20:$K$47,11,0)="","",VLOOKUP(G64,$A$20:$K$47,11,0)),IF(VLOOKUP(G64,$B$20:$K$47,10,0)="","",VLOOKUP(G64,$B$20:$K$47,10,0))))</f>
      </c>
      <c r="I64" s="40">
        <f>IF(COUNTIF($A$20:$B$47,J64)=0,"",IF(1=COUNTIF($A$20:$A$47,J64),IF(VLOOKUP(J64,$A$20:$K$47,5,0)="","",VLOOKUP(J64,$A$20:$K$47,5,0)),IF(VLOOKUP(J64,$B$20:$K$47,8,0)="","",VLOOKUP(J64,$B$20:$K$47,8,0))))</f>
      </c>
      <c r="J64" s="41">
        <f>G64+1</f>
        <v>63</v>
      </c>
      <c r="K64" s="16">
        <f>IF(COUNTIF($A$20:$B$47,J64)=0,"",IF(1=COUNTIF($A$20:$A$47,J64),IF(VLOOKUP(J64,$A$20:$K$47,11,0)="","",VLOOKUP(J64,$A$20:$K$47,11,0)),IF(VLOOKUP(J64,$B$20:$K$47,10,0)="","",VLOOKUP(J64,$B$20:$K$47,10,0))))</f>
      </c>
      <c r="L64" s="40">
        <f>IF(COUNTIF($A$20:$B$47,M64)=0,"",IF(1=COUNTIF($A$20:$A$47,M64),IF(VLOOKUP(M64,$A$20:$K$47,5,0)="","",VLOOKUP(M64,$A$20:$K$47,5,0)),IF(VLOOKUP(M64,$B$20:$K$47,8,0)="","",VLOOKUP(M64,$B$20:$K$47,8,0))))</f>
      </c>
      <c r="M64" s="41">
        <f>J64+1</f>
        <v>64</v>
      </c>
      <c r="N64" s="16">
        <f>IF(COUNTIF($A$20:$B$47,M64)=0,"",IF(1=COUNTIF($A$20:$A$47,M64),IF(VLOOKUP(M64,$A$20:$K$47,11,0)="","",VLOOKUP(M64,$A$20:$K$47,11,0)),IF(VLOOKUP(M64,$B$20:$K$47,10,0)="","",VLOOKUP(M64,$B$20:$K$47,10,0))))</f>
      </c>
      <c r="O64" s="40">
        <f>IF(COUNTIF($A$20:$B$47,P64)=0,"",IF(1=COUNTIF($A$20:$A$47,P64),IF(VLOOKUP(P64,$A$20:$K$47,5,0)="","",VLOOKUP(P64,$A$20:$K$47,5,0)),IF(VLOOKUP(P64,$B$20:$K$47,8,0)="","",VLOOKUP(P64,$B$20:$K$47,8,0))))</f>
      </c>
      <c r="P64" s="41">
        <f>M64+1</f>
        <v>65</v>
      </c>
      <c r="Q64" s="16">
        <f>IF(COUNTIF($A$20:$B$47,P64)=0,"",IF(1=COUNTIF($A$20:$A$47,P64),IF(VLOOKUP(P64,$A$20:$K$47,11,0)="","",VLOOKUP(P64,$A$20:$K$47,11,0)),IF(VLOOKUP(P64,$B$20:$K$47,10,0)="","",VLOOKUP(P64,$B$20:$K$47,10,0))))</f>
      </c>
      <c r="R64" s="40">
        <f>IF(COUNTIF($A$20:$B$47,S64)=0,"",IF(1=COUNTIF($A$20:$A$47,S64),IF(VLOOKUP(S64,$A$20:$K$47,5,0)="","",VLOOKUP(S64,$A$20:$K$47,5,0)),IF(VLOOKUP(S64,$B$20:$K$47,8,0)="","",VLOOKUP(S64,$B$20:$K$47,8,0))))</f>
      </c>
      <c r="S64" s="41">
        <f>P64+1</f>
        <v>66</v>
      </c>
      <c r="T64" s="16">
        <f>IF(COUNTIF($A$20:$B$47,S64)=0,"",IF(1=COUNTIF($A$20:$A$47,S64),IF(VLOOKUP(S64,$A$20:$K$47,11,0)="","",VLOOKUP(S64,$A$20:$K$47,11,0)),IF(VLOOKUP(S64,$B$20:$K$47,10,0)="","",VLOOKUP(S64,$B$20:$K$47,10,0))))</f>
      </c>
      <c r="U64" s="40">
        <f>IF(COUNTIF($A$20:$B$47,V64)=0,"",IF(1=COUNTIF($A$20:$A$47,V64),IF(VLOOKUP(V64,$A$20:$K$47,5,0)="","",VLOOKUP(V64,$A$20:$K$47,5,0)),IF(VLOOKUP(V64,$B$20:$K$47,8,0)="","",VLOOKUP(V64,$B$20:$K$47,8,0))))</f>
      </c>
      <c r="V64" s="41">
        <f>S64+1</f>
        <v>67</v>
      </c>
      <c r="W64" s="16">
        <f>IF(COUNTIF($A$20:$B$47,V64)=0,"",IF(1=COUNTIF($A$20:$A$47,V64),IF(VLOOKUP(V64,$A$20:$K$47,11,0)="","",VLOOKUP(V64,$A$20:$K$47,11,0)),IF(VLOOKUP(V64,$B$20:$K$47,10,0)="","",VLOOKUP(V64,$B$20:$K$47,10,0))))</f>
      </c>
      <c r="X64" s="42"/>
      <c r="Y64" s="40">
        <f>IF(COUNTIF($W$20:$X$47,Z64)=0,"",IF(1=COUNTIF($W$20:$W$47,Z64),IF(VLOOKUP(Z64,$W$20:$AG$47,5,0)="","",VLOOKUP(Z64,$W$20:$AG$47,5,0)),IF(VLOOKUP(Z64,$X$20:$AG$47,8,0)="","",VLOOKUP(Z64,$X$20:$AG$47,8,0))))</f>
      </c>
      <c r="Z64" s="41">
        <f>Z61+10</f>
        <v>61</v>
      </c>
      <c r="AA64" s="16">
        <f>IF(COUNTIF($W$20:$X$47,Z64)=0,"",IF(1=COUNTIF($W$20:$W$47,Z64),IF(VLOOKUP(Z64,$W$20:$AG$47,11,0)="","",VLOOKUP(Z64,$W$20:$AG$47,11,0)),IF(VLOOKUP(Z64,$X$20:$AG$47,10,0)="","",VLOOKUP(Z64,$X$20:$AG$47,10,0))))</f>
      </c>
      <c r="AB64" s="40">
        <f>IF(COUNTIF($W$20:$X$47,AC64)=0,"",IF(1=COUNTIF($W$20:$W$47,AC64),IF(VLOOKUP(AC64,$W$20:$AG$47,5,0)="","",VLOOKUP(AC64,$W$20:$AG$47,5,0)),IF(VLOOKUP(AC64,$X$20:$AG$47,8,0)="","",VLOOKUP(AC64,$X$20:$AG$47,8,0))))</f>
      </c>
      <c r="AC64" s="41">
        <f>Z64+1</f>
        <v>62</v>
      </c>
      <c r="AD64" s="16">
        <f>IF(COUNTIF($W$20:$X$47,AC64)=0,"",IF(1=COUNTIF($W$20:$W$47,AC64),IF(VLOOKUP(AC64,$W$20:$AG$47,11,0)="","",VLOOKUP(AC64,$W$20:$AG$47,11,0)),IF(VLOOKUP(AC64,$X$20:$AG$47,10,0)="","",VLOOKUP(AC64,$X$20:$AG$47,10,0))))</f>
      </c>
      <c r="AE64" s="40">
        <f>IF(COUNTIF($W$20:$X$47,AF64)=0,"",IF(1=COUNTIF($W$20:$W$47,AF64),IF(VLOOKUP(AF64,$W$20:$AG$47,5,0)="","",VLOOKUP(AF64,$W$20:$AG$47,5,0)),IF(VLOOKUP(AF64,$X$20:$AG$47,8,0)="","",VLOOKUP(AF64,$X$20:$AG$47,8,0))))</f>
      </c>
      <c r="AF64" s="41">
        <f>AC64+1</f>
        <v>63</v>
      </c>
      <c r="AG64" s="16">
        <f>IF(COUNTIF($W$20:$X$47,AF64)=0,"",IF(1=COUNTIF($W$20:$W$47,AF64),IF(VLOOKUP(AF64,$W$20:$AG$47,11,0)="","",VLOOKUP(AF64,$W$20:$AG$47,11,0)),IF(VLOOKUP(AF64,$X$20:$AG$47,10,0)="","",VLOOKUP(AF64,$X$20:$AG$47,10,0))))</f>
      </c>
      <c r="AH64" s="40">
        <f>IF(COUNTIF($W$20:$X$47,AI64)=0,"",IF(1=COUNTIF($W$20:$W$47,AI64),IF(VLOOKUP(AI64,$W$20:$AG$47,5,0)="","",VLOOKUP(AI64,$W$20:$AG$47,5,0)),IF(VLOOKUP(AI64,$X$20:$AG$47,8,0)="","",VLOOKUP(AI64,$X$20:$AG$47,8,0))))</f>
      </c>
      <c r="AI64" s="41">
        <f>AF64+1</f>
        <v>64</v>
      </c>
      <c r="AJ64" s="16">
        <f>IF(COUNTIF($W$20:$X$47,AI64)=0,"",IF(1=COUNTIF($W$20:$W$47,AI64),IF(VLOOKUP(AI64,$W$20:$AG$47,11,0)="","",VLOOKUP(AI64,$W$20:$AG$47,11,0)),IF(VLOOKUP(AI64,$X$20:$AG$47,10,0)="","",VLOOKUP(AI64,$X$20:$AG$47,10,0))))</f>
      </c>
      <c r="AK64" s="40">
        <f>IF(COUNTIF($W$20:$X$47,AL64)=0,"",IF(1=COUNTIF($W$20:$W$47,AL64),IF(VLOOKUP(AL64,$W$20:$AG$47,5,0)="","",VLOOKUP(AL64,$W$20:$AG$47,5,0)),IF(VLOOKUP(AL64,$X$20:$AG$47,8,0)="","",VLOOKUP(AL64,$X$20:$AG$47,8,0))))</f>
      </c>
      <c r="AL64" s="41">
        <f>AI64+1</f>
        <v>65</v>
      </c>
      <c r="AM64" s="16">
        <f>IF(COUNTIF($W$20:$X$47,AL64)=0,"",IF(1=COUNTIF($W$20:$W$47,AL64),IF(VLOOKUP(AL64,$W$20:$AG$47,11,0)="","",VLOOKUP(AL64,$W$20:$AG$47,11,0)),IF(VLOOKUP(AL64,$X$20:$AG$47,10,0)="","",VLOOKUP(AL64,$X$20:$AG$47,10,0))))</f>
      </c>
      <c r="AN64" s="40">
        <f>IF(COUNTIF($W$20:$X$47,AO64)=0,"",IF(1=COUNTIF($W$20:$W$47,AO64),IF(VLOOKUP(AO64,$W$20:$AG$47,5,0)="","",VLOOKUP(AO64,$W$20:$AG$47,5,0)),IF(VLOOKUP(AO64,$X$20:$AG$47,8,0)="","",VLOOKUP(AO64,$X$20:$AG$47,8,0))))</f>
      </c>
      <c r="AO64" s="41">
        <f>AL64+1</f>
        <v>66</v>
      </c>
      <c r="AP64" s="16">
        <f>IF(COUNTIF($W$20:$X$47,AO64)=0,"",IF(1=COUNTIF($W$20:$W$47,AO64),IF(VLOOKUP(AO64,$W$20:$AG$47,11,0)="","",VLOOKUP(AO64,$W$20:$AG$47,11,0)),IF(VLOOKUP(AO64,$X$20:$AG$47,10,0)="","",VLOOKUP(AO64,$X$20:$AG$47,10,0))))</f>
      </c>
      <c r="AQ64" s="40">
        <f>IF(COUNTIF($W$20:$X$47,AR64)=0,"",IF(1=COUNTIF($W$20:$W$47,AR64),IF(VLOOKUP(AR64,$W$20:$AG$47,5,0)="","",VLOOKUP(AR64,$W$20:$AG$47,5,0)),IF(VLOOKUP(AR64,$X$20:$AG$47,8,0)="","",VLOOKUP(AR64,$X$20:$AG$47,8,0))))</f>
      </c>
      <c r="AR64" s="41">
        <f>AO64+1</f>
        <v>67</v>
      </c>
      <c r="AS64" s="16">
        <f>IF(COUNTIF($W$20:$X$47,AR64)=0,"",IF(1=COUNTIF($W$20:$W$47,AR64),IF(VLOOKUP(AR64,$W$20:$AG$47,11,0)="","",VLOOKUP(AR64,$W$20:$AG$47,11,0)),IF(VLOOKUP(AR64,$X$20:$AG$47,10,0)="","",VLOOKUP(AR64,$X$20:$AG$47,10,0))))</f>
      </c>
      <c r="AU64" s="40">
        <f>IF(COUNTIF($AS$20:$AT$47,AV64)=0,"",IF(1=COUNTIF($AS$20:$AS$47,AV64),IF(VLOOKUP(AV64,$AS$20:$BC$47,5,0)="","",VLOOKUP(AV64,$AS$20:$BC$47,5,0)),IF(VLOOKUP(AV64,$AT$20:$BC$47,8,0)="","",VLOOKUP(AV64,$AT$20:$BC$47,8,0))))</f>
      </c>
      <c r="AV64" s="41">
        <f>AV61+10</f>
        <v>61</v>
      </c>
      <c r="AW64" s="16">
        <f>IF(COUNTIF($AS$20:$AT$47,AV64)=0,"",IF(1=COUNTIF($AS$20:$AS$47,AV64),IF(VLOOKUP(AV64,$AS$20:$BC$47,11,0)="","",VLOOKUP(AV64,$AS$20:$BC$47,11,0)),IF(VLOOKUP(AV64,$AT$20:$BC$47,10,0)="","",VLOOKUP(AV64,$AT$20:$BC$47,10,0))))</f>
      </c>
      <c r="AX64" s="40">
        <f>IF(COUNTIF($AS$20:$AT$47,AY64)=0,"",IF(1=COUNTIF($AS$20:$AS$47,AY64),IF(VLOOKUP(AY64,$AS$20:$BC$47,5,0)="","",VLOOKUP(AY64,$AS$20:$BC$47,5,0)),IF(VLOOKUP(AY64,$AT$20:$BC$47,8,0)="","",VLOOKUP(AY64,$AT$20:$BC$47,8,0))))</f>
      </c>
      <c r="AY64" s="41">
        <f>AV64+1</f>
        <v>62</v>
      </c>
      <c r="AZ64" s="16">
        <f>IF(COUNTIF($AS$20:$AT$47,AY64)=0,"",IF(1=COUNTIF($AS$20:$AS$47,AY64),IF(VLOOKUP(AY64,$AS$20:$BC$47,11,0)="","",VLOOKUP(AY64,$AS$20:$BC$47,11,0)),IF(VLOOKUP(AY64,$AT$20:$BC$47,10,0)="","",VLOOKUP(AY64,$AT$20:$BC$47,10,0))))</f>
      </c>
      <c r="BA64" s="40">
        <f>IF(COUNTIF($AS$20:$AT$47,BB64)=0,"",IF(1=COUNTIF($AS$20:$AS$47,BB64),IF(VLOOKUP(BB64,$AS$20:$BC$47,5,0)="","",VLOOKUP(BB64,$AS$20:$BC$47,5,0)),IF(VLOOKUP(BB64,$AT$20:$BC$47,8,0)="","",VLOOKUP(BB64,$AT$20:$BC$47,8,0))))</f>
      </c>
      <c r="BB64" s="41">
        <f>AY64+1</f>
        <v>63</v>
      </c>
      <c r="BC64" s="16">
        <f>IF(COUNTIF($AS$20:$AT$47,BB64)=0,"",IF(1=COUNTIF($AS$20:$AS$47,BB64),IF(VLOOKUP(BB64,$AS$20:$BC$47,11,0)="","",VLOOKUP(BB64,$AS$20:$BC$47,11,0)),IF(VLOOKUP(BB64,$AT$20:$BC$47,10,0)="","",VLOOKUP(BB64,$AT$20:$BC$47,10,0))))</f>
      </c>
      <c r="BD64" s="40">
        <f>IF(COUNTIF($AS$20:$AT$47,BE64)=0,"",IF(1=COUNTIF($AS$20:$AS$47,BE64),IF(VLOOKUP(BE64,$AS$20:$BC$47,5,0)="","",VLOOKUP(BE64,$AS$20:$BC$47,5,0)),IF(VLOOKUP(BE64,$AT$20:$BC$47,8,0)="","",VLOOKUP(BE64,$AT$20:$BC$47,8,0))))</f>
      </c>
      <c r="BE64" s="41">
        <f>BB64+1</f>
        <v>64</v>
      </c>
      <c r="BF64" s="16">
        <f>IF(COUNTIF($AS$20:$AT$47,BE64)=0,"",IF(1=COUNTIF($AS$20:$AS$47,BE64),IF(VLOOKUP(BE64,$AS$20:$BC$47,11,0)="","",VLOOKUP(BE64,$AS$20:$BC$47,11,0)),IF(VLOOKUP(BE64,$AT$20:$BC$47,10,0)="","",VLOOKUP(BE64,$AT$20:$BC$47,10,0))))</f>
      </c>
      <c r="BG64" s="40">
        <f>IF(COUNTIF($AS$20:$AT$47,BH64)=0,"",IF(1=COUNTIF($AS$20:$AS$47,BH64),IF(VLOOKUP(BH64,$AS$20:$BC$47,5,0)="","",VLOOKUP(BH64,$AS$20:$BC$47,5,0)),IF(VLOOKUP(BH64,$AT$20:$BC$47,8,0)="","",VLOOKUP(BH64,$AT$20:$BC$47,8,0))))</f>
      </c>
      <c r="BH64" s="41">
        <f>BE64+1</f>
        <v>65</v>
      </c>
      <c r="BI64" s="16">
        <f>IF(COUNTIF($AS$20:$AT$47,BH64)=0,"",IF(1=COUNTIF($AS$20:$AS$47,BH64),IF(VLOOKUP(BH64,$AS$20:$BC$47,11,0)="","",VLOOKUP(BH64,$AS$20:$BC$47,11,0)),IF(VLOOKUP(BH64,$AT$20:$BC$47,10,0)="","",VLOOKUP(BH64,$AT$20:$BC$47,10,0))))</f>
      </c>
      <c r="BJ64" s="40">
        <f>IF(COUNTIF($AS$20:$AT$47,BK64)=0,"",IF(1=COUNTIF($AS$20:$AS$47,BK64),IF(VLOOKUP(BK64,$AS$20:$BC$47,5,0)="","",VLOOKUP(BK64,$AS$20:$BC$47,5,0)),IF(VLOOKUP(BK64,$AT$20:$BC$47,8,0)="","",VLOOKUP(BK64,$AT$20:$BC$47,8,0))))</f>
      </c>
      <c r="BK64" s="41">
        <f>BH64+1</f>
        <v>66</v>
      </c>
      <c r="BL64" s="16">
        <f>IF(COUNTIF($AS$20:$AT$47,BK64)=0,"",IF(1=COUNTIF($AS$20:$AS$47,BK64),IF(VLOOKUP(BK64,$AS$20:$BC$47,11,0)="","",VLOOKUP(BK64,$AS$20:$BC$47,11,0)),IF(VLOOKUP(BK64,$AT$20:$BC$47,10,0)="","",VLOOKUP(BK64,$AT$20:$BC$47,10,0))))</f>
      </c>
      <c r="BM64" s="40">
        <f>IF(COUNTIF($AS$20:$AT$47,BN64)=0,"",IF(1=COUNTIF($AS$20:$AS$47,BN64),IF(VLOOKUP(BN64,$AS$20:$BC$47,5,0)="","",VLOOKUP(BN64,$AS$20:$BC$47,5,0)),IF(VLOOKUP(BN64,$AT$20:$BC$47,8,0)="","",VLOOKUP(BN64,$AT$20:$BC$47,8,0))))</f>
      </c>
      <c r="BN64" s="41">
        <f>BK64+1</f>
        <v>67</v>
      </c>
      <c r="BO64" s="16">
        <f>IF(COUNTIF($AS$20:$AT$47,BN64)=0,"",IF(1=COUNTIF($AS$20:$AS$47,BN64),IF(VLOOKUP(BN64,$AS$20:$BC$47,11,0)="","",VLOOKUP(BN64,$AS$20:$BC$47,11,0)),IF(VLOOKUP(BN64,$AT$20:$BC$47,10,0)="","",VLOOKUP(BN64,$AT$20:$BC$47,10,0))))</f>
      </c>
      <c r="BQ64" s="40">
        <f>IF(COUNTIF($BO$20:$BP$47,BR64)=0,"",IF(1=COUNTIF($BO$20:$BO$47,BR64),IF(VLOOKUP(BR64,$BO$20:$BY$47,5,0)="","",VLOOKUP(BR64,$BO$20:$BY$47,5,0)),IF(VLOOKUP(BR64,$BP$20:$BY$47,8,0)="","",VLOOKUP(BR64,$BP$20:$BY$47,8,0))))</f>
      </c>
      <c r="BR64" s="41">
        <f>BR61+10</f>
        <v>61</v>
      </c>
      <c r="BS64" s="16">
        <f>IF(COUNTIF($BO$20:$BP$47,BR64)=0,"",IF(1=COUNTIF($BO$20:$BO$47,BR64),IF(VLOOKUP(BR64,$BO$20:$BY$47,11,0)="","",VLOOKUP(BR64,$BO$20:$BY$47,11,0)),IF(VLOOKUP(BR64,$BP$20:$BY$47,10,0)="","",VLOOKUP(BR64,$BP$20:$BY$47,10,0))))</f>
      </c>
      <c r="BT64" s="40">
        <f>IF(COUNTIF($BO$20:$BP$47,BU64)=0,"",IF(1=COUNTIF($BO$20:$BO$47,BU64),IF(VLOOKUP(BU64,$BO$20:$BY$47,5,0)="","",VLOOKUP(BU64,$BO$20:$BY$47,5,0)),IF(VLOOKUP(BU64,$BP$20:$BY$47,8,0)="","",VLOOKUP(BU64,$BP$20:$BY$47,8,0))))</f>
      </c>
      <c r="BU64" s="41">
        <f>BR64+1</f>
        <v>62</v>
      </c>
      <c r="BV64" s="16">
        <f>IF(COUNTIF($BO$20:$BP$47,BU64)=0,"",IF(1=COUNTIF($BO$20:$BO$47,BU64),IF(VLOOKUP(BU64,$BO$20:$BY$47,11,0)="","",VLOOKUP(BU64,$BO$20:$BY$47,11,0)),IF(VLOOKUP(BU64,$BP$20:$BY$47,10,0)="","",VLOOKUP(BU64,$BP$20:$BY$47,10,0))))</f>
      </c>
      <c r="BW64" s="40">
        <f>IF(COUNTIF($BO$20:$BP$47,BX64)=0,"",IF(1=COUNTIF($BO$20:$BO$47,BX64),IF(VLOOKUP(BX64,$BO$20:$BY$47,5,0)="","",VLOOKUP(BX64,$BO$20:$BY$47,5,0)),IF(VLOOKUP(BX64,$BP$20:$BY$47,8,0)="","",VLOOKUP(BX64,$BP$20:$BY$47,8,0))))</f>
      </c>
      <c r="BX64" s="41">
        <f>BU64+1</f>
        <v>63</v>
      </c>
      <c r="BY64" s="16">
        <f>IF(COUNTIF($BO$20:$BP$47,BX64)=0,"",IF(1=COUNTIF($BO$20:$BO$47,BX64),IF(VLOOKUP(BX64,$BO$20:$BY$47,11,0)="","",VLOOKUP(BX64,$BO$20:$BY$47,11,0)),IF(VLOOKUP(BX64,$BP$20:$BY$47,10,0)="","",VLOOKUP(BX64,$BP$20:$BY$47,10,0))))</f>
      </c>
      <c r="BZ64" s="40">
        <f>IF(COUNTIF($BO$20:$BP$47,CA64)=0,"",IF(1=COUNTIF($BO$20:$BO$47,CA64),IF(VLOOKUP(CA64,$BO$20:$BY$47,5,0)="","",VLOOKUP(CA64,$BO$20:$BY$47,5,0)),IF(VLOOKUP(CA64,$BP$20:$BY$47,8,0)="","",VLOOKUP(CA64,$BP$20:$BY$47,8,0))))</f>
      </c>
      <c r="CA64" s="41">
        <f>BX64+1</f>
        <v>64</v>
      </c>
      <c r="CB64" s="16">
        <f>IF(COUNTIF($BO$20:$BP$47,CA64)=0,"",IF(1=COUNTIF($BO$20:$BO$47,CA64),IF(VLOOKUP(CA64,$BO$20:$BY$47,11,0)="","",VLOOKUP(CA64,$BO$20:$BY$47,11,0)),IF(VLOOKUP(CA64,$BP$20:$BY$47,10,0)="","",VLOOKUP(CA64,$BP$20:$BY$47,10,0))))</f>
      </c>
      <c r="CC64" s="40">
        <f>IF(COUNTIF($BO$20:$BP$47,CD64)=0,"",IF(1=COUNTIF($BO$20:$BO$47,CD64),IF(VLOOKUP(CD64,$BO$20:$BY$47,5,0)="","",VLOOKUP(CD64,$BO$20:$BY$47,5,0)),IF(VLOOKUP(CD64,$BP$20:$BY$47,8,0)="","",VLOOKUP(CD64,$BP$20:$BY$47,8,0))))</f>
      </c>
      <c r="CD64" s="41">
        <f>CA64+1</f>
        <v>65</v>
      </c>
      <c r="CE64" s="16">
        <f>IF(COUNTIF($BO$20:$BP$47,CD64)=0,"",IF(1=COUNTIF($BO$20:$BO$47,CD64),IF(VLOOKUP(CD64,$BO$20:$BY$47,11,0)="","",VLOOKUP(CD64,$BO$20:$BY$47,11,0)),IF(VLOOKUP(CD64,$BP$20:$BY$47,10,0)="","",VLOOKUP(CD64,$BP$20:$BY$47,10,0))))</f>
      </c>
      <c r="CF64" s="40">
        <f>IF(COUNTIF($BO$20:$BP$47,CG64)=0,"",IF(1=COUNTIF($BO$20:$BO$47,CG64),IF(VLOOKUP(CG64,$BO$20:$BY$47,5,0)="","",VLOOKUP(CG64,$BO$20:$BY$47,5,0)),IF(VLOOKUP(CG64,$BP$20:$BY$47,8,0)="","",VLOOKUP(CG64,$BP$20:$BY$47,8,0))))</f>
      </c>
      <c r="CG64" s="41">
        <f>CD64+1</f>
        <v>66</v>
      </c>
      <c r="CH64" s="16">
        <f>IF(COUNTIF($BO$20:$BP$47,CG64)=0,"",IF(1=COUNTIF($BO$20:$BO$47,CG64),IF(VLOOKUP(CG64,$BO$20:$BY$47,11,0)="","",VLOOKUP(CG64,$BO$20:$BY$47,11,0)),IF(VLOOKUP(CG64,$BP$20:$BY$47,10,0)="","",VLOOKUP(CG64,$BP$20:$BY$47,10,0))))</f>
      </c>
      <c r="CI64" s="40">
        <f>IF(COUNTIF($BO$20:$BP$47,CJ64)=0,"",IF(1=COUNTIF($BO$20:$BO$47,CJ64),IF(VLOOKUP(CJ64,$BO$20:$BY$47,5,0)="","",VLOOKUP(CJ64,$BO$20:$BY$47,5,0)),IF(VLOOKUP(CJ64,$BP$20:$BY$47,8,0)="","",VLOOKUP(CJ64,$BP$20:$BY$47,8,0))))</f>
      </c>
      <c r="CJ64" s="41">
        <f>CG64+1</f>
        <v>67</v>
      </c>
      <c r="CK64" s="16">
        <f>IF(COUNTIF($BO$20:$BP$47,CJ64)=0,"",IF(1=COUNTIF($BO$20:$BO$47,CJ64),IF(VLOOKUP(CJ64,$BO$20:$BY$47,11,0)="","",VLOOKUP(CJ64,$BO$20:$BY$47,11,0)),IF(VLOOKUP(CJ64,$BP$20:$BY$47,10,0)="","",VLOOKUP(CJ64,$BP$20:$BY$47,10,0))))</f>
      </c>
    </row>
    <row r="65" spans="3:89" ht="12.75" hidden="1">
      <c r="C65" s="20"/>
      <c r="D65" s="7">
        <f>IF(C64="","",IF(C64&gt;R49,"+",IF(C64&lt;R49,"-","+/-")))</f>
      </c>
      <c r="E65" s="22"/>
      <c r="F65" s="20"/>
      <c r="G65" s="7">
        <f>IF(F64="","",IF(F64&gt;R52,"+",IF(F64&lt;R52,"-","+/-")))</f>
      </c>
      <c r="H65" s="22"/>
      <c r="I65" s="20"/>
      <c r="J65" s="7">
        <f>IF(I64="","",IF(I64&gt;R55,"+",IF(I64&lt;R55,"-","+/-")))</f>
      </c>
      <c r="K65" s="22"/>
      <c r="L65" s="20"/>
      <c r="M65" s="7">
        <f>IF(L64="","",IF(L64&gt;R58,"+",IF(L64&lt;R58,"-","+/-")))</f>
      </c>
      <c r="N65" s="22"/>
      <c r="O65" s="20"/>
      <c r="P65" s="7">
        <f>IF(O64="","",IF(O64&gt;R61,"+",IF(O64&lt;R61,"-","+/-")))</f>
      </c>
      <c r="Q65" s="22"/>
      <c r="R65" s="20"/>
      <c r="S65" s="7"/>
      <c r="T65" s="22"/>
      <c r="U65" s="20"/>
      <c r="V65" s="7">
        <f>IF(U64="","",IF(U64&gt;R67,"+",IF(U64&lt;R67,"-","+/-")))</f>
      </c>
      <c r="W65" s="22"/>
      <c r="X65" s="42"/>
      <c r="Y65" s="20"/>
      <c r="Z65" s="7">
        <f>IF(Y64="","",IF(Y64&gt;AN49,"+",IF(Y64&lt;AN49,"-","+/-")))</f>
      </c>
      <c r="AA65" s="22"/>
      <c r="AB65" s="20"/>
      <c r="AC65" s="7">
        <f>IF(AB64="","",IF(AB64&gt;AN52,"+",IF(AB64&lt;AN52,"-","+/-")))</f>
      </c>
      <c r="AD65" s="22"/>
      <c r="AE65" s="20"/>
      <c r="AF65" s="7">
        <f>IF(AE64="","",IF(AE64&gt;AN55,"+",IF(AE64&lt;AN55,"-","+/-")))</f>
      </c>
      <c r="AG65" s="22"/>
      <c r="AH65" s="20"/>
      <c r="AI65" s="7">
        <f>IF(AH64="","",IF(AH64&gt;AN58,"+",IF(AH64&lt;AN58,"-","+/-")))</f>
      </c>
      <c r="AJ65" s="22"/>
      <c r="AK65" s="20"/>
      <c r="AL65" s="7">
        <f>IF(AK64="","",IF(AK64&gt;AN61,"+",IF(AK64&lt;AN61,"-","+/-")))</f>
      </c>
      <c r="AM65" s="22"/>
      <c r="AN65" s="20"/>
      <c r="AO65" s="7"/>
      <c r="AP65" s="22"/>
      <c r="AQ65" s="20"/>
      <c r="AR65" s="7">
        <f>IF(AQ64="","",IF(AQ64&gt;AN67,"+",IF(AQ64&lt;AN67,"-","+/-")))</f>
      </c>
      <c r="AS65" s="22"/>
      <c r="AU65" s="20"/>
      <c r="AV65" s="7">
        <f>IF(AU64="","",IF(AU64&gt;BJ49,"+",IF(AU64&lt;BJ49,"-","+/-")))</f>
      </c>
      <c r="AW65" s="22"/>
      <c r="AX65" s="20"/>
      <c r="AY65" s="7">
        <f>IF(AX64="","",IF(AX64&gt;BJ52,"+",IF(AX64&lt;BJ52,"-","+/-")))</f>
      </c>
      <c r="AZ65" s="22"/>
      <c r="BA65" s="20"/>
      <c r="BB65" s="7">
        <f>IF(BA64="","",IF(BA64&gt;BJ55,"+",IF(BA64&lt;BJ55,"-","+/-")))</f>
      </c>
      <c r="BC65" s="22"/>
      <c r="BD65" s="20"/>
      <c r="BE65" s="7">
        <f>IF(BD64="","",IF(BD64&gt;BJ58,"+",IF(BD64&lt;BJ58,"-","+/-")))</f>
      </c>
      <c r="BF65" s="22"/>
      <c r="BG65" s="20"/>
      <c r="BH65" s="7">
        <f>IF(BG64="","",IF(BG64&gt;BJ61,"+",IF(BG64&lt;BJ61,"-","+/-")))</f>
      </c>
      <c r="BI65" s="22"/>
      <c r="BJ65" s="20"/>
      <c r="BK65" s="7"/>
      <c r="BL65" s="22"/>
      <c r="BM65" s="20"/>
      <c r="BN65" s="7">
        <f>IF(BM64="","",IF(BM64&gt;BJ67,"+",IF(BM64&lt;BJ67,"-","+/-")))</f>
      </c>
      <c r="BO65" s="22"/>
      <c r="BQ65" s="20"/>
      <c r="BR65" s="7">
        <f>IF(BQ64="","",IF(BQ64&gt;CF49,"+",IF(BQ64&lt;CF49,"-","+/-")))</f>
      </c>
      <c r="BS65" s="22"/>
      <c r="BT65" s="20"/>
      <c r="BU65" s="7">
        <f>IF(BT64="","",IF(BT64&gt;CF52,"+",IF(BT64&lt;CF52,"-","+/-")))</f>
      </c>
      <c r="BV65" s="22"/>
      <c r="BW65" s="20"/>
      <c r="BX65" s="7">
        <f>IF(BW64="","",IF(BW64&gt;CF55,"+",IF(BW64&lt;CF55,"-","+/-")))</f>
      </c>
      <c r="BY65" s="22"/>
      <c r="BZ65" s="20"/>
      <c r="CA65" s="7">
        <f>IF(BZ64="","",IF(BZ64&gt;CF58,"+",IF(BZ64&lt;CF58,"-","+/-")))</f>
      </c>
      <c r="CB65" s="22"/>
      <c r="CC65" s="20"/>
      <c r="CD65" s="7">
        <f>IF(CC64="","",IF(CC64&gt;CF61,"+",IF(CC64&lt;CF61,"-","+/-")))</f>
      </c>
      <c r="CE65" s="22"/>
      <c r="CF65" s="20"/>
      <c r="CG65" s="7"/>
      <c r="CH65" s="22"/>
      <c r="CI65" s="20"/>
      <c r="CJ65" s="7">
        <f>IF(CI64="","",IF(CI64&gt;CF67,"+",IF(CI64&lt;CF67,"-","+/-")))</f>
      </c>
      <c r="CK65" s="22"/>
    </row>
    <row r="66" spans="3:89" ht="12.75" hidden="1">
      <c r="C66" s="43">
        <f>IF(E64="","",FIXED(ROUNDDOWN(C64/E64,$H$6),$H$6,TRUE))</f>
      </c>
      <c r="D66" s="39"/>
      <c r="E66" s="24">
        <f>IF(COUNTIF($A$20:$B$47,D64)=0,"",IF(1=COUNTIF($A$20:$A$47,D64),IF(VLOOKUP(D64,$A$20:$K$47,6,0)="","",VLOOKUP(D64,$A$20:$K$47,6,0)),IF(VLOOKUP(D64,$B$20:$K$47,9,0)="","",VLOOKUP(D64,$B$20:$K$47,9,0))))</f>
      </c>
      <c r="F66" s="43">
        <f>IF(H64="","",FIXED(ROUNDDOWN(F64/H64,$H$6),$H$6,TRUE))</f>
      </c>
      <c r="G66" s="39"/>
      <c r="H66" s="24">
        <f>IF(COUNTIF($A$20:$B$47,G64)=0,"",IF(1=COUNTIF($A$20:$A$47,G64),IF(VLOOKUP(G64,$A$20:$K$47,6,0)="","",VLOOKUP(G64,$A$20:$K$47,6,0)),IF(VLOOKUP(G64,$B$20:$K$47,9,0)="","",VLOOKUP(G64,$B$20:$K$47,9,0))))</f>
      </c>
      <c r="I66" s="43">
        <f>IF(K64="","",FIXED(ROUNDDOWN(I64/K64,$H$6),$H$6,TRUE))</f>
      </c>
      <c r="J66" s="39"/>
      <c r="K66" s="24">
        <f>IF(COUNTIF($A$20:$B$47,J64)=0,"",IF(1=COUNTIF($A$20:$A$47,J64),IF(VLOOKUP(J64,$A$20:$K$47,6,0)="","",VLOOKUP(J64,$A$20:$K$47,6,0)),IF(VLOOKUP(J64,$B$20:$K$47,9,0)="","",VLOOKUP(J64,$B$20:$K$47,9,0))))</f>
      </c>
      <c r="L66" s="43">
        <f>IF(N64="","",FIXED(ROUNDDOWN(L64/N64,$H$6),$H$6,TRUE))</f>
      </c>
      <c r="M66" s="39"/>
      <c r="N66" s="24">
        <f>IF(COUNTIF($A$20:$B$47,M64)=0,"",IF(1=COUNTIF($A$20:$A$47,M64),IF(VLOOKUP(M64,$A$20:$K$47,6,0)="","",VLOOKUP(M64,$A$20:$K$47,6,0)),IF(VLOOKUP(M64,$B$20:$K$47,9,0)="","",VLOOKUP(M64,$B$20:$K$47,9,0))))</f>
      </c>
      <c r="O66" s="43">
        <f>IF(Q64="","",FIXED(ROUNDDOWN(O64/Q64,$H$6),$H$6,TRUE))</f>
      </c>
      <c r="P66" s="39"/>
      <c r="Q66" s="24">
        <f>IF(COUNTIF($A$20:$B$47,P64)=0,"",IF(1=COUNTIF($A$20:$A$47,P64),IF(VLOOKUP(P64,$A$20:$K$47,6,0)="","",VLOOKUP(P64,$A$20:$K$47,6,0)),IF(VLOOKUP(P64,$B$20:$K$47,9,0)="","",VLOOKUP(P64,$B$20:$K$47,9,0))))</f>
      </c>
      <c r="R66" s="43">
        <f>IF(T64="","",FIXED(ROUNDDOWN(R64/T64,$H$6),$H$6,TRUE))</f>
      </c>
      <c r="S66" s="39"/>
      <c r="T66" s="24">
        <f>IF(COUNTIF($A$20:$B$47,S64)=0,"",IF(1=COUNTIF($A$20:$A$47,S64),IF(VLOOKUP(S64,$A$20:$K$47,6,0)="","",VLOOKUP(S64,$A$20:$K$47,6,0)),IF(VLOOKUP(S64,$B$20:$K$47,9,0)="","",VLOOKUP(S64,$B$20:$K$47,9,0))))</f>
      </c>
      <c r="U66" s="43">
        <f>IF(W64="","",FIXED(ROUNDDOWN(U64/W64,$H$6),$H$6,TRUE))</f>
      </c>
      <c r="V66" s="39"/>
      <c r="W66" s="24">
        <f>IF(COUNTIF($A$20:$B$47,V64)=0,"",IF(1=COUNTIF($A$20:$A$47,V64),IF(VLOOKUP(V64,$A$20:$K$47,6,0)="","",VLOOKUP(V64,$A$20:$K$47,6,0)),IF(VLOOKUP(V64,$B$20:$K$47,9,0)="","",VLOOKUP(V64,$B$20:$K$47,9,0))))</f>
      </c>
      <c r="X66" s="42"/>
      <c r="Y66" s="43">
        <f>IF(AA64="","",FIXED(ROUNDDOWN(Y64/AA64,$H$6),$H$6,TRUE))</f>
      </c>
      <c r="Z66" s="39"/>
      <c r="AA66" s="24">
        <f>IF(COUNTIF($W$20:$X$47,Z64)=0,"",IF(1=COUNTIF($W$20:$W$47,Z64),IF(VLOOKUP(Z64,$W$20:$AG$47,6,0)="","",VLOOKUP(Z64,$W$20:$AG$47,6,0)),IF(VLOOKUP(Z64,$X$20:$AG$47,9,0)="","",VLOOKUP(Z64,$X$20:$AG$47,9,0))))</f>
      </c>
      <c r="AB66" s="43">
        <f>IF(AD64="","",FIXED(ROUNDDOWN(AB64/AD64,$H$6),$H$6,TRUE))</f>
      </c>
      <c r="AC66" s="39"/>
      <c r="AD66" s="24">
        <f>IF(COUNTIF($W$20:$X$47,AC64)=0,"",IF(1=COUNTIF($W$20:$W$47,AC64),IF(VLOOKUP(AC64,$W$20:$AG$47,6,0)="","",VLOOKUP(AC64,$W$20:$AG$47,6,0)),IF(VLOOKUP(AC64,$X$20:$AG$47,9,0)="","",VLOOKUP(AC64,$X$20:$AG$47,9,0))))</f>
      </c>
      <c r="AE66" s="43">
        <f>IF(AG64="","",FIXED(ROUNDDOWN(AE64/AG64,$H$6),$H$6,TRUE))</f>
      </c>
      <c r="AF66" s="39"/>
      <c r="AG66" s="24">
        <f>IF(COUNTIF($W$20:$X$47,AF64)=0,"",IF(1=COUNTIF($W$20:$W$47,AF64),IF(VLOOKUP(AF64,$W$20:$AG$47,6,0)="","",VLOOKUP(AF64,$W$20:$AG$47,6,0)),IF(VLOOKUP(AF64,$X$20:$AG$47,9,0)="","",VLOOKUP(AF64,$X$20:$AG$47,9,0))))</f>
      </c>
      <c r="AH66" s="43">
        <f>IF(AJ64="","",FIXED(ROUNDDOWN(AH64/AJ64,$H$6),$H$6,TRUE))</f>
      </c>
      <c r="AI66" s="39"/>
      <c r="AJ66" s="24">
        <f>IF(COUNTIF($W$20:$X$47,AI64)=0,"",IF(1=COUNTIF($W$20:$W$47,AI64),IF(VLOOKUP(AI64,$W$20:$AG$47,6,0)="","",VLOOKUP(AI64,$W$20:$AG$47,6,0)),IF(VLOOKUP(AI64,$X$20:$AG$47,9,0)="","",VLOOKUP(AI64,$X$20:$AG$47,9,0))))</f>
      </c>
      <c r="AK66" s="43">
        <f>IF(AM64="","",FIXED(ROUNDDOWN(AK64/AM64,$H$6),$H$6,TRUE))</f>
      </c>
      <c r="AL66" s="39"/>
      <c r="AM66" s="24">
        <f>IF(COUNTIF($W$20:$X$47,AL64)=0,"",IF(1=COUNTIF($W$20:$W$47,AL64),IF(VLOOKUP(AL64,$W$20:$AG$47,6,0)="","",VLOOKUP(AL64,$W$20:$AG$47,6,0)),IF(VLOOKUP(AL64,$X$20:$AG$47,9,0)="","",VLOOKUP(AL64,$X$20:$AG$47,9,0))))</f>
      </c>
      <c r="AN66" s="43">
        <f>IF(AP64="","",FIXED(ROUNDDOWN(AN64/AP64,$H$6),$H$6,TRUE))</f>
      </c>
      <c r="AO66" s="39"/>
      <c r="AP66" s="24">
        <f>IF(COUNTIF($W$20:$X$47,AO64)=0,"",IF(1=COUNTIF($W$20:$W$47,AO64),IF(VLOOKUP(AO64,$W$20:$AG$47,6,0)="","",VLOOKUP(AO64,$W$20:$AG$47,6,0)),IF(VLOOKUP(AO64,$X$20:$AG$47,9,0)="","",VLOOKUP(AO64,$X$20:$AG$47,9,0))))</f>
      </c>
      <c r="AQ66" s="43">
        <f>IF(AS64="","",FIXED(ROUNDDOWN(AQ64/AS64,$H$6),$H$6,TRUE))</f>
      </c>
      <c r="AR66" s="39"/>
      <c r="AS66" s="24">
        <f>IF(COUNTIF($W$20:$X$47,AR64)=0,"",IF(1=COUNTIF($W$20:$W$47,AR64),IF(VLOOKUP(AR64,$W$20:$AG$47,6,0)="","",VLOOKUP(AR64,$W$20:$AG$47,6,0)),IF(VLOOKUP(AR64,$X$20:$AG$47,9,0)="","",VLOOKUP(AR64,$X$20:$AG$47,9,0))))</f>
      </c>
      <c r="AU66" s="43">
        <f>IF(AW64="","",FIXED(ROUNDDOWN(AU64/AW64,$H$6),$H$6,TRUE))</f>
      </c>
      <c r="AV66" s="39"/>
      <c r="AW66" s="24">
        <f>IF(COUNTIF($AS$20:$AT$47,AV64)=0,"",IF(1=COUNTIF($AS$20:$AS$47,AV64),IF(VLOOKUP(AV64,$AS$20:$BC$47,6,0)="","",VLOOKUP(AV64,$AS$20:$BC$47,6,0)),IF(VLOOKUP(AV64,$AT$20:$BC$47,9,0)="","",VLOOKUP(AV64,$AT$20:$BC$47,9,0))))</f>
      </c>
      <c r="AX66" s="43">
        <f>IF(AZ64="","",FIXED(ROUNDDOWN(AX64/AZ64,$H$6),$H$6,TRUE))</f>
      </c>
      <c r="AY66" s="39"/>
      <c r="AZ66" s="24">
        <f>IF(COUNTIF($AS$20:$AT$47,AY64)=0,"",IF(1=COUNTIF($AS$20:$AS$47,AY64),IF(VLOOKUP(AY64,$AS$20:$BC$47,6,0)="","",VLOOKUP(AY64,$AS$20:$BC$47,6,0)),IF(VLOOKUP(AY64,$AT$20:$BC$47,9,0)="","",VLOOKUP(AY64,$AT$20:$BC$47,9,0))))</f>
      </c>
      <c r="BA66" s="43">
        <f>IF(BC64="","",FIXED(ROUNDDOWN(BA64/BC64,$H$6),$H$6,TRUE))</f>
      </c>
      <c r="BB66" s="39"/>
      <c r="BC66" s="24">
        <f>IF(COUNTIF($AS$20:$AT$47,BB64)=0,"",IF(1=COUNTIF($AS$20:$AS$47,BB64),IF(VLOOKUP(BB64,$AS$20:$BC$47,6,0)="","",VLOOKUP(BB64,$AS$20:$BC$47,6,0)),IF(VLOOKUP(BB64,$AT$20:$BC$47,9,0)="","",VLOOKUP(BB64,$AT$20:$BC$47,9,0))))</f>
      </c>
      <c r="BD66" s="43">
        <f>IF(BF64="","",FIXED(ROUNDDOWN(BD64/BF64,$H$6),$H$6,TRUE))</f>
      </c>
      <c r="BE66" s="39"/>
      <c r="BF66" s="24">
        <f>IF(COUNTIF($AS$20:$AT$47,BE64)=0,"",IF(1=COUNTIF($AS$20:$AS$47,BE64),IF(VLOOKUP(BE64,$AS$20:$BC$47,6,0)="","",VLOOKUP(BE64,$AS$20:$BC$47,6,0)),IF(VLOOKUP(BE64,$AT$20:$BC$47,9,0)="","",VLOOKUP(BE64,$AT$20:$BC$47,9,0))))</f>
      </c>
      <c r="BG66" s="43">
        <f>IF(BI64="","",FIXED(ROUNDDOWN(BG64/BI64,$H$6),$H$6,TRUE))</f>
      </c>
      <c r="BH66" s="39"/>
      <c r="BI66" s="24">
        <f>IF(COUNTIF($AS$20:$AT$47,BH64)=0,"",IF(1=COUNTIF($AS$20:$AS$47,BH64),IF(VLOOKUP(BH64,$AS$20:$BC$47,6,0)="","",VLOOKUP(BH64,$AS$20:$BC$47,6,0)),IF(VLOOKUP(BH64,$AT$20:$BC$47,9,0)="","",VLOOKUP(BH64,$AT$20:$BC$47,9,0))))</f>
      </c>
      <c r="BJ66" s="43">
        <f>IF(BL64="","",FIXED(ROUNDDOWN(BJ64/BL64,$H$6),$H$6,TRUE))</f>
      </c>
      <c r="BK66" s="39"/>
      <c r="BL66" s="24">
        <f>IF(COUNTIF($AS$20:$AT$47,BK64)=0,"",IF(1=COUNTIF($AS$20:$AS$47,BK64),IF(VLOOKUP(BK64,$AS$20:$BC$47,6,0)="","",VLOOKUP(BK64,$AS$20:$BC$47,6,0)),IF(VLOOKUP(BK64,$AT$20:$BC$47,9,0)="","",VLOOKUP(BK64,$AT$20:$BC$47,9,0))))</f>
      </c>
      <c r="BM66" s="43">
        <f>IF(BO64="","",FIXED(ROUNDDOWN(BM64/BO64,$H$6),$H$6,TRUE))</f>
      </c>
      <c r="BN66" s="39"/>
      <c r="BO66" s="24">
        <f>IF(COUNTIF($AS$20:$AT$47,BN64)=0,"",IF(1=COUNTIF($AS$20:$AS$47,BN64),IF(VLOOKUP(BN64,$AS$20:$BC$47,6,0)="","",VLOOKUP(BN64,$AS$20:$BC$47,6,0)),IF(VLOOKUP(BN64,$AT$20:$BC$47,9,0)="","",VLOOKUP(BN64,$AT$20:$BC$47,9,0))))</f>
      </c>
      <c r="BQ66" s="43">
        <f>IF(BS64="","",FIXED(ROUNDDOWN(BQ64/BS64,$H$6),$H$6,TRUE))</f>
      </c>
      <c r="BR66" s="39"/>
      <c r="BS66" s="24">
        <f>IF(COUNTIF($BO$20:$BP$47,BR64)=0,"",IF(1=COUNTIF($BO$20:$BO$47,BR64),IF(VLOOKUP(BR64,$BO$20:$BY$47,6,0)="","",VLOOKUP(BR64,$BO$20:$BY$47,6,0)),IF(VLOOKUP(BR64,$BP$20:$BY$47,9,0)="","",VLOOKUP(BR64,$BP$20:$BY$47,9,0))))</f>
      </c>
      <c r="BT66" s="43">
        <f>IF(BV64="","",FIXED(ROUNDDOWN(BT64/BV64,$H$6),$H$6,TRUE))</f>
      </c>
      <c r="BU66" s="39"/>
      <c r="BV66" s="24">
        <f>IF(COUNTIF($BO$20:$BP$47,BU64)=0,"",IF(1=COUNTIF($BO$20:$BO$47,BU64),IF(VLOOKUP(BU64,$BO$20:$BY$47,6,0)="","",VLOOKUP(BU64,$BO$20:$BY$47,6,0)),IF(VLOOKUP(BU64,$BP$20:$BY$47,9,0)="","",VLOOKUP(BU64,$BP$20:$BY$47,9,0))))</f>
      </c>
      <c r="BW66" s="43">
        <f>IF(BY64="","",FIXED(ROUNDDOWN(BW64/BY64,$H$6),$H$6,TRUE))</f>
      </c>
      <c r="BX66" s="39"/>
      <c r="BY66" s="24">
        <f>IF(COUNTIF($BO$20:$BP$47,BX64)=0,"",IF(1=COUNTIF($BO$20:$BO$47,BX64),IF(VLOOKUP(BX64,$BO$20:$BY$47,6,0)="","",VLOOKUP(BX64,$BO$20:$BY$47,6,0)),IF(VLOOKUP(BX64,$BP$20:$BY$47,9,0)="","",VLOOKUP(BX64,$BP$20:$BY$47,9,0))))</f>
      </c>
      <c r="BZ66" s="43">
        <f>IF(CB64="","",FIXED(ROUNDDOWN(BZ64/CB64,$H$6),$H$6,TRUE))</f>
      </c>
      <c r="CA66" s="39"/>
      <c r="CB66" s="24">
        <f>IF(COUNTIF($BO$20:$BP$47,CA64)=0,"",IF(1=COUNTIF($BO$20:$BO$47,CA64),IF(VLOOKUP(CA64,$BO$20:$BY$47,6,0)="","",VLOOKUP(CA64,$BO$20:$BY$47,6,0)),IF(VLOOKUP(CA64,$BP$20:$BY$47,9,0)="","",VLOOKUP(CA64,$BP$20:$BY$47,9,0))))</f>
      </c>
      <c r="CC66" s="43">
        <f>IF(CE64="","",FIXED(ROUNDDOWN(CC64/CE64,$H$6),$H$6,TRUE))</f>
      </c>
      <c r="CD66" s="39"/>
      <c r="CE66" s="24">
        <f>IF(COUNTIF($BO$20:$BP$47,CD64)=0,"",IF(1=COUNTIF($BO$20:$BO$47,CD64),IF(VLOOKUP(CD64,$BO$20:$BY$47,6,0)="","",VLOOKUP(CD64,$BO$20:$BY$47,6,0)),IF(VLOOKUP(CD64,$BP$20:$BY$47,9,0)="","",VLOOKUP(CD64,$BP$20:$BY$47,9,0))))</f>
      </c>
      <c r="CF66" s="43">
        <f>IF(CH64="","",FIXED(ROUNDDOWN(CF64/CH64,$H$6),$H$6,TRUE))</f>
      </c>
      <c r="CG66" s="39"/>
      <c r="CH66" s="24">
        <f>IF(COUNTIF($BO$20:$BP$47,CG64)=0,"",IF(1=COUNTIF($BO$20:$BO$47,CG64),IF(VLOOKUP(CG64,$BO$20:$BY$47,6,0)="","",VLOOKUP(CG64,$BO$20:$BY$47,6,0)),IF(VLOOKUP(CG64,$BP$20:$BY$47,9,0)="","",VLOOKUP(CG64,$BP$20:$BY$47,9,0))))</f>
      </c>
      <c r="CI66" s="43">
        <f>IF(CK64="","",FIXED(ROUNDDOWN(CI64/CK64,$H$6),$H$6,TRUE))</f>
      </c>
      <c r="CJ66" s="39"/>
      <c r="CK66" s="24">
        <f>IF(COUNTIF($BO$20:$BP$47,CJ64)=0,"",IF(1=COUNTIF($BO$20:$BO$47,CJ64),IF(VLOOKUP(CJ64,$BO$20:$BY$47,6,0)="","",VLOOKUP(CJ64,$BO$20:$BY$47,6,0)),IF(VLOOKUP(CJ64,$BP$20:$BY$47,9,0)="","",VLOOKUP(CJ64,$BP$20:$BY$47,9,0))))</f>
      </c>
    </row>
    <row r="67" spans="3:89" ht="12.75" hidden="1">
      <c r="C67" s="40">
        <f>IF(COUNTIF($A$20:$B$47,D67)=0,"",IF(1=COUNTIF($A$20:$A$47,D67),IF(VLOOKUP(D67,$A$20:$K$47,5,0)="","",VLOOKUP(D67,$A$20:$K$47,5,0)),IF(VLOOKUP(D67,$B$20:$K$47,8,0)="","",VLOOKUP(D67,$B$20:$K$47,8,0))))</f>
      </c>
      <c r="D67" s="41">
        <f>D64+10</f>
        <v>71</v>
      </c>
      <c r="E67" s="16">
        <f>IF(COUNTIF($A$20:$B$47,D67)=0,"",IF(1=COUNTIF($A$20:$A$47,D67),IF(VLOOKUP(D67,$A$20:$K$47,11,0)="","",VLOOKUP(D67,$A$20:$K$47,11,0)),IF(VLOOKUP(D67,$B$20:$K$47,10,0)="","",VLOOKUP(D67,$B$20:$K$47,10,0))))</f>
      </c>
      <c r="F67" s="40">
        <f>IF(COUNTIF($A$20:$B$47,G67)=0,"",IF(1=COUNTIF($A$20:$A$47,G67),IF(VLOOKUP(G67,$A$20:$K$47,5,0)="","",VLOOKUP(G67,$A$20:$K$47,5,0)),IF(VLOOKUP(G67,$B$20:$K$47,8,0)="","",VLOOKUP(G67,$B$20:$K$47,8,0))))</f>
      </c>
      <c r="G67" s="41">
        <f>D67+1</f>
        <v>72</v>
      </c>
      <c r="H67" s="16">
        <f>IF(COUNTIF($A$20:$B$47,G67)=0,"",IF(1=COUNTIF($A$20:$A$47,G67),IF(VLOOKUP(G67,$A$20:$K$47,11,0)="","",VLOOKUP(G67,$A$20:$K$47,11,0)),IF(VLOOKUP(G67,$B$20:$K$47,10,0)="","",VLOOKUP(G67,$B$20:$K$47,10,0))))</f>
      </c>
      <c r="I67" s="40">
        <f>IF(COUNTIF($A$20:$B$47,J67)=0,"",IF(1=COUNTIF($A$20:$A$47,J67),IF(VLOOKUP(J67,$A$20:$K$47,5,0)="","",VLOOKUP(J67,$A$20:$K$47,5,0)),IF(VLOOKUP(J67,$B$20:$K$47,8,0)="","",VLOOKUP(J67,$B$20:$K$47,8,0))))</f>
      </c>
      <c r="J67" s="41">
        <f>G67+1</f>
        <v>73</v>
      </c>
      <c r="K67" s="16">
        <f>IF(COUNTIF($A$20:$B$47,J67)=0,"",IF(1=COUNTIF($A$20:$A$47,J67),IF(VLOOKUP(J67,$A$20:$K$47,11,0)="","",VLOOKUP(J67,$A$20:$K$47,11,0)),IF(VLOOKUP(J67,$B$20:$K$47,10,0)="","",VLOOKUP(J67,$B$20:$K$47,10,0))))</f>
      </c>
      <c r="L67" s="40">
        <f>IF(COUNTIF($A$20:$B$47,M67)=0,"",IF(1=COUNTIF($A$20:$A$47,M67),IF(VLOOKUP(M67,$A$20:$K$47,5,0)="","",VLOOKUP(M67,$A$20:$K$47,5,0)),IF(VLOOKUP(M67,$B$20:$K$47,8,0)="","",VLOOKUP(M67,$B$20:$K$47,8,0))))</f>
      </c>
      <c r="M67" s="41">
        <f>J67+1</f>
        <v>74</v>
      </c>
      <c r="N67" s="16">
        <f>IF(COUNTIF($A$20:$B$47,M67)=0,"",IF(1=COUNTIF($A$20:$A$47,M67),IF(VLOOKUP(M67,$A$20:$K$47,11,0)="","",VLOOKUP(M67,$A$20:$K$47,11,0)),IF(VLOOKUP(M67,$B$20:$K$47,10,0)="","",VLOOKUP(M67,$B$20:$K$47,10,0))))</f>
      </c>
      <c r="O67" s="40">
        <f>IF(COUNTIF($A$20:$B$47,P67)=0,"",IF(1=COUNTIF($A$20:$A$47,P67),IF(VLOOKUP(P67,$A$20:$K$47,5,0)="","",VLOOKUP(P67,$A$20:$K$47,5,0)),IF(VLOOKUP(P67,$B$20:$K$47,8,0)="","",VLOOKUP(P67,$B$20:$K$47,8,0))))</f>
      </c>
      <c r="P67" s="41">
        <f>M67+1</f>
        <v>75</v>
      </c>
      <c r="Q67" s="16">
        <f>IF(COUNTIF($A$20:$B$47,P67)=0,"",IF(1=COUNTIF($A$20:$A$47,P67),IF(VLOOKUP(P67,$A$20:$K$47,11,0)="","",VLOOKUP(P67,$A$20:$K$47,11,0)),IF(VLOOKUP(P67,$B$20:$K$47,10,0)="","",VLOOKUP(P67,$B$20:$K$47,10,0))))</f>
      </c>
      <c r="R67" s="40">
        <f>IF(COUNTIF($A$20:$B$47,S67)=0,"",IF(1=COUNTIF($A$20:$A$47,S67),IF(VLOOKUP(S67,$A$20:$K$47,5,0)="","",VLOOKUP(S67,$A$20:$K$47,5,0)),IF(VLOOKUP(S67,$B$20:$K$47,8,0)="","",VLOOKUP(S67,$B$20:$K$47,8,0))))</f>
      </c>
      <c r="S67" s="41">
        <f>P67+1</f>
        <v>76</v>
      </c>
      <c r="T67" s="16">
        <f>IF(COUNTIF($A$20:$B$47,S67)=0,"",IF(1=COUNTIF($A$20:$A$47,S67),IF(VLOOKUP(S67,$A$20:$K$47,11,0)="","",VLOOKUP(S67,$A$20:$K$47,11,0)),IF(VLOOKUP(S67,$B$20:$K$47,10,0)="","",VLOOKUP(S67,$B$20:$K$47,10,0))))</f>
      </c>
      <c r="U67" s="40">
        <f>IF(COUNTIF($A$20:$B$47,V67)=0,"",IF(1=COUNTIF($A$20:$A$47,V67),IF(VLOOKUP(V67,$A$20:$K$47,5,0)="","",VLOOKUP(V67,$A$20:$K$47,5,0)),IF(VLOOKUP(V67,$B$20:$K$47,8,0)="","",VLOOKUP(V67,$B$20:$K$47,8,0))))</f>
      </c>
      <c r="V67" s="41">
        <f>S67+1</f>
        <v>77</v>
      </c>
      <c r="W67" s="16">
        <f>IF(COUNTIF($A$20:$B$47,V67)=0,"",IF(1=COUNTIF($A$20:$A$47,V67),IF(VLOOKUP(V67,$A$20:$K$47,11,0)="","",VLOOKUP(V67,$A$20:$K$47,11,0)),IF(VLOOKUP(V67,$B$20:$K$47,10,0)="","",VLOOKUP(V67,$B$20:$K$47,10,0))))</f>
      </c>
      <c r="X67" s="42"/>
      <c r="Y67" s="40">
        <f>IF(COUNTIF($W$20:$X$47,Z67)=0,"",IF(1=COUNTIF($W$20:$W$47,Z67),IF(VLOOKUP(Z67,$W$20:$AG$47,5,0)="","",VLOOKUP(Z67,$W$20:$AG$47,5,0)),IF(VLOOKUP(Z67,$X$20:$AG$47,8,0)="","",VLOOKUP(Z67,$X$20:$AG$47,8,0))))</f>
      </c>
      <c r="Z67" s="41">
        <f>Z64+10</f>
        <v>71</v>
      </c>
      <c r="AA67" s="16">
        <f>IF(COUNTIF($W$20:$X$47,Z67)=0,"",IF(1=COUNTIF($W$20:$W$47,Z67),IF(VLOOKUP(Z67,$W$20:$AG$47,11,0)="","",VLOOKUP(Z67,$W$20:$AG$47,11,0)),IF(VLOOKUP(Z67,$X$20:$AG$47,10,0)="","",VLOOKUP(Z67,$X$20:$AG$47,10,0))))</f>
      </c>
      <c r="AB67" s="40">
        <f>IF(COUNTIF($W$20:$X$47,AC67)=0,"",IF(1=COUNTIF($W$20:$W$47,AC67),IF(VLOOKUP(AC67,$W$20:$AG$47,5,0)="","",VLOOKUP(AC67,$W$20:$AG$47,5,0)),IF(VLOOKUP(AC67,$X$20:$AG$47,8,0)="","",VLOOKUP(AC67,$X$20:$AG$47,8,0))))</f>
      </c>
      <c r="AC67" s="41">
        <f>Z67+1</f>
        <v>72</v>
      </c>
      <c r="AD67" s="16">
        <f>IF(COUNTIF($W$20:$X$47,AC67)=0,"",IF(1=COUNTIF($W$20:$W$47,AC67),IF(VLOOKUP(AC67,$W$20:$AG$47,11,0)="","",VLOOKUP(AC67,$W$20:$AG$47,11,0)),IF(VLOOKUP(AC67,$X$20:$AG$47,10,0)="","",VLOOKUP(AC67,$X$20:$AG$47,10,0))))</f>
      </c>
      <c r="AE67" s="40">
        <f>IF(COUNTIF($W$20:$X$47,AF67)=0,"",IF(1=COUNTIF($W$20:$W$47,AF67),IF(VLOOKUP(AF67,$W$20:$AG$47,5,0)="","",VLOOKUP(AF67,$W$20:$AG$47,5,0)),IF(VLOOKUP(AF67,$X$20:$AG$47,8,0)="","",VLOOKUP(AF67,$X$20:$AG$47,8,0))))</f>
      </c>
      <c r="AF67" s="41">
        <f>AC67+1</f>
        <v>73</v>
      </c>
      <c r="AG67" s="16">
        <f>IF(COUNTIF($W$20:$X$47,AF67)=0,"",IF(1=COUNTIF($W$20:$W$47,AF67),IF(VLOOKUP(AF67,$W$20:$AG$47,11,0)="","",VLOOKUP(AF67,$W$20:$AG$47,11,0)),IF(VLOOKUP(AF67,$X$20:$AG$47,10,0)="","",VLOOKUP(AF67,$X$20:$AG$47,10,0))))</f>
      </c>
      <c r="AH67" s="40">
        <f>IF(COUNTIF($W$20:$X$47,AI67)=0,"",IF(1=COUNTIF($W$20:$W$47,AI67),IF(VLOOKUP(AI67,$W$20:$AG$47,5,0)="","",VLOOKUP(AI67,$W$20:$AG$47,5,0)),IF(VLOOKUP(AI67,$X$20:$AG$47,8,0)="","",VLOOKUP(AI67,$X$20:$AG$47,8,0))))</f>
      </c>
      <c r="AI67" s="41">
        <f>AF67+1</f>
        <v>74</v>
      </c>
      <c r="AJ67" s="16">
        <f>IF(COUNTIF($W$20:$X$47,AI67)=0,"",IF(1=COUNTIF($W$20:$W$47,AI67),IF(VLOOKUP(AI67,$W$20:$AG$47,11,0)="","",VLOOKUP(AI67,$W$20:$AG$47,11,0)),IF(VLOOKUP(AI67,$X$20:$AG$47,10,0)="","",VLOOKUP(AI67,$X$20:$AG$47,10,0))))</f>
      </c>
      <c r="AK67" s="40">
        <f>IF(COUNTIF($W$20:$X$47,AL67)=0,"",IF(1=COUNTIF($W$20:$W$47,AL67),IF(VLOOKUP(AL67,$W$20:$AG$47,5,0)="","",VLOOKUP(AL67,$W$20:$AG$47,5,0)),IF(VLOOKUP(AL67,$X$20:$AG$47,8,0)="","",VLOOKUP(AL67,$X$20:$AG$47,8,0))))</f>
      </c>
      <c r="AL67" s="41">
        <f>AI67+1</f>
        <v>75</v>
      </c>
      <c r="AM67" s="16">
        <f>IF(COUNTIF($W$20:$X$47,AL67)=0,"",IF(1=COUNTIF($W$20:$W$47,AL67),IF(VLOOKUP(AL67,$W$20:$AG$47,11,0)="","",VLOOKUP(AL67,$W$20:$AG$47,11,0)),IF(VLOOKUP(AL67,$X$20:$AG$47,10,0)="","",VLOOKUP(AL67,$X$20:$AG$47,10,0))))</f>
      </c>
      <c r="AN67" s="40">
        <f>IF(COUNTIF($W$20:$X$47,AO67)=0,"",IF(1=COUNTIF($W$20:$W$47,AO67),IF(VLOOKUP(AO67,$W$20:$AG$47,5,0)="","",VLOOKUP(AO67,$W$20:$AG$47,5,0)),IF(VLOOKUP(AO67,$X$20:$AG$47,8,0)="","",VLOOKUP(AO67,$X$20:$AG$47,8,0))))</f>
      </c>
      <c r="AO67" s="41">
        <f>AL67+1</f>
        <v>76</v>
      </c>
      <c r="AP67" s="16">
        <f>IF(COUNTIF($W$20:$X$47,AO67)=0,"",IF(1=COUNTIF($W$20:$W$47,AO67),IF(VLOOKUP(AO67,$W$20:$AG$47,11,0)="","",VLOOKUP(AO67,$W$20:$AG$47,11,0)),IF(VLOOKUP(AO67,$X$20:$AG$47,10,0)="","",VLOOKUP(AO67,$X$20:$AG$47,10,0))))</f>
      </c>
      <c r="AQ67" s="40">
        <f>IF(COUNTIF($W$20:$X$47,AR67)=0,"",IF(1=COUNTIF($W$20:$W$47,AR67),IF(VLOOKUP(AR67,$W$20:$AG$47,5,0)="","",VLOOKUP(AR67,$W$20:$AG$47,5,0)),IF(VLOOKUP(AR67,$X$20:$AG$47,8,0)="","",VLOOKUP(AR67,$X$20:$AG$47,8,0))))</f>
      </c>
      <c r="AR67" s="41">
        <f>AO67+1</f>
        <v>77</v>
      </c>
      <c r="AS67" s="16">
        <f>IF(COUNTIF($W$20:$X$47,AR67)=0,"",IF(1=COUNTIF($W$20:$W$47,AR67),IF(VLOOKUP(AR67,$W$20:$AG$47,11,0)="","",VLOOKUP(AR67,$W$20:$AG$47,11,0)),IF(VLOOKUP(AR67,$X$20:$AG$47,10,0)="","",VLOOKUP(AR67,$X$20:$AG$47,10,0))))</f>
      </c>
      <c r="AU67" s="40">
        <f>IF(COUNTIF($AS$20:$AT$47,AV67)=0,"",IF(1=COUNTIF($AS$20:$AS$47,AV67),IF(VLOOKUP(AV67,$AS$20:$BC$47,5,0)="","",VLOOKUP(AV67,$AS$20:$BC$47,5,0)),IF(VLOOKUP(AV67,$AT$20:$BC$47,8,0)="","",VLOOKUP(AV67,$AT$20:$BC$47,8,0))))</f>
      </c>
      <c r="AV67" s="41">
        <f>AV64+10</f>
        <v>71</v>
      </c>
      <c r="AW67" s="16">
        <f>IF(COUNTIF($AS$20:$AT$47,AV67)=0,"",IF(1=COUNTIF($AS$20:$AS$47,AV67),IF(VLOOKUP(AV67,$AS$20:$BC$47,11,0)="","",VLOOKUP(AV67,$AS$20:$BC$47,11,0)),IF(VLOOKUP(AV67,$AT$20:$BC$47,10,0)="","",VLOOKUP(AV67,$AT$20:$BC$47,10,0))))</f>
      </c>
      <c r="AX67" s="40">
        <f>IF(COUNTIF($AS$20:$AT$47,AY67)=0,"",IF(1=COUNTIF($AS$20:$AS$47,AY67),IF(VLOOKUP(AY67,$AS$20:$BC$47,5,0)="","",VLOOKUP(AY67,$AS$20:$BC$47,5,0)),IF(VLOOKUP(AY67,$AT$20:$BC$47,8,0)="","",VLOOKUP(AY67,$AT$20:$BC$47,8,0))))</f>
      </c>
      <c r="AY67" s="41">
        <f>AV67+1</f>
        <v>72</v>
      </c>
      <c r="AZ67" s="16">
        <f>IF(COUNTIF($AS$20:$AT$47,AY67)=0,"",IF(1=COUNTIF($AS$20:$AS$47,AY67),IF(VLOOKUP(AY67,$AS$20:$BC$47,11,0)="","",VLOOKUP(AY67,$AS$20:$BC$47,11,0)),IF(VLOOKUP(AY67,$AT$20:$BC$47,10,0)="","",VLOOKUP(AY67,$AT$20:$BC$47,10,0))))</f>
      </c>
      <c r="BA67" s="40">
        <f>IF(COUNTIF($AS$20:$AT$47,BB67)=0,"",IF(1=COUNTIF($AS$20:$AS$47,BB67),IF(VLOOKUP(BB67,$AS$20:$BC$47,5,0)="","",VLOOKUP(BB67,$AS$20:$BC$47,5,0)),IF(VLOOKUP(BB67,$AT$20:$BC$47,8,0)="","",VLOOKUP(BB67,$AT$20:$BC$47,8,0))))</f>
      </c>
      <c r="BB67" s="41">
        <f>AY67+1</f>
        <v>73</v>
      </c>
      <c r="BC67" s="16">
        <f>IF(COUNTIF($AS$20:$AT$47,BB67)=0,"",IF(1=COUNTIF($AS$20:$AS$47,BB67),IF(VLOOKUP(BB67,$AS$20:$BC$47,11,0)="","",VLOOKUP(BB67,$AS$20:$BC$47,11,0)),IF(VLOOKUP(BB67,$AT$20:$BC$47,10,0)="","",VLOOKUP(BB67,$AT$20:$BC$47,10,0))))</f>
      </c>
      <c r="BD67" s="40">
        <f>IF(COUNTIF($AS$20:$AT$47,BE67)=0,"",IF(1=COUNTIF($AS$20:$AS$47,BE67),IF(VLOOKUP(BE67,$AS$20:$BC$47,5,0)="","",VLOOKUP(BE67,$AS$20:$BC$47,5,0)),IF(VLOOKUP(BE67,$AT$20:$BC$47,8,0)="","",VLOOKUP(BE67,$AT$20:$BC$47,8,0))))</f>
      </c>
      <c r="BE67" s="41">
        <f>BB67+1</f>
        <v>74</v>
      </c>
      <c r="BF67" s="16">
        <f>IF(COUNTIF($AS$20:$AT$47,BE67)=0,"",IF(1=COUNTIF($AS$20:$AS$47,BE67),IF(VLOOKUP(BE67,$AS$20:$BC$47,11,0)="","",VLOOKUP(BE67,$AS$20:$BC$47,11,0)),IF(VLOOKUP(BE67,$AT$20:$BC$47,10,0)="","",VLOOKUP(BE67,$AT$20:$BC$47,10,0))))</f>
      </c>
      <c r="BG67" s="40">
        <f>IF(COUNTIF($AS$20:$AT$47,BH67)=0,"",IF(1=COUNTIF($AS$20:$AS$47,BH67),IF(VLOOKUP(BH67,$AS$20:$BC$47,5,0)="","",VLOOKUP(BH67,$AS$20:$BC$47,5,0)),IF(VLOOKUP(BH67,$AT$20:$BC$47,8,0)="","",VLOOKUP(BH67,$AT$20:$BC$47,8,0))))</f>
      </c>
      <c r="BH67" s="41">
        <f>BE67+1</f>
        <v>75</v>
      </c>
      <c r="BI67" s="16">
        <f>IF(COUNTIF($AS$20:$AT$47,BH67)=0,"",IF(1=COUNTIF($AS$20:$AS$47,BH67),IF(VLOOKUP(BH67,$AS$20:$BC$47,11,0)="","",VLOOKUP(BH67,$AS$20:$BC$47,11,0)),IF(VLOOKUP(BH67,$AT$20:$BC$47,10,0)="","",VLOOKUP(BH67,$AT$20:$BC$47,10,0))))</f>
      </c>
      <c r="BJ67" s="40">
        <f>IF(COUNTIF($AS$20:$AT$47,BK67)=0,"",IF(1=COUNTIF($AS$20:$AS$47,BK67),IF(VLOOKUP(BK67,$AS$20:$BC$47,5,0)="","",VLOOKUP(BK67,$AS$20:$BC$47,5,0)),IF(VLOOKUP(BK67,$AT$20:$BC$47,8,0)="","",VLOOKUP(BK67,$AT$20:$BC$47,8,0))))</f>
      </c>
      <c r="BK67" s="41">
        <f>BH67+1</f>
        <v>76</v>
      </c>
      <c r="BL67" s="16">
        <f>IF(COUNTIF($AS$20:$AT$47,BK67)=0,"",IF(1=COUNTIF($AS$20:$AS$47,BK67),IF(VLOOKUP(BK67,$AS$20:$BC$47,11,0)="","",VLOOKUP(BK67,$AS$20:$BC$47,11,0)),IF(VLOOKUP(BK67,$AT$20:$BC$47,10,0)="","",VLOOKUP(BK67,$AT$20:$BC$47,10,0))))</f>
      </c>
      <c r="BM67" s="40">
        <f>IF(COUNTIF($AS$20:$AT$47,BN67)=0,"",IF(1=COUNTIF($AS$20:$AS$47,BN67),IF(VLOOKUP(BN67,$AS$20:$BC$47,5,0)="","",VLOOKUP(BN67,$AS$20:$BC$47,5,0)),IF(VLOOKUP(BN67,$AT$20:$BC$47,8,0)="","",VLOOKUP(BN67,$AT$20:$BC$47,8,0))))</f>
      </c>
      <c r="BN67" s="41">
        <f>BK67+1</f>
        <v>77</v>
      </c>
      <c r="BO67" s="16">
        <f>IF(COUNTIF($AS$20:$AT$47,BN67)=0,"",IF(1=COUNTIF($AS$20:$AS$47,BN67),IF(VLOOKUP(BN67,$AS$20:$BC$47,11,0)="","",VLOOKUP(BN67,$AS$20:$BC$47,11,0)),IF(VLOOKUP(BN67,$AT$20:$BC$47,10,0)="","",VLOOKUP(BN67,$AT$20:$BC$47,10,0))))</f>
      </c>
      <c r="BQ67" s="40">
        <f>IF(COUNTIF($BO$20:$BP$47,BR67)=0,"",IF(1=COUNTIF($BO$20:$BO$47,BR67),IF(VLOOKUP(BR67,$BO$20:$BY$47,5,0)="","",VLOOKUP(BR67,$BO$20:$BY$47,5,0)),IF(VLOOKUP(BR67,$BP$20:$BY$47,8,0)="","",VLOOKUP(BR67,$BP$20:$BY$47,8,0))))</f>
      </c>
      <c r="BR67" s="41">
        <f>BR64+10</f>
        <v>71</v>
      </c>
      <c r="BS67" s="16">
        <f>IF(COUNTIF($BO$20:$BP$47,BR67)=0,"",IF(1=COUNTIF($BO$20:$BO$47,BR67),IF(VLOOKUP(BR67,$BO$20:$BY$47,11,0)="","",VLOOKUP(BR67,$BO$20:$BY$47,11,0)),IF(VLOOKUP(BR67,$BP$20:$BY$47,10,0)="","",VLOOKUP(BR67,$BP$20:$BY$47,10,0))))</f>
      </c>
      <c r="BT67" s="40">
        <f>IF(COUNTIF($BO$20:$BP$47,BU67)=0,"",IF(1=COUNTIF($BO$20:$BO$47,BU67),IF(VLOOKUP(BU67,$BO$20:$BY$47,5,0)="","",VLOOKUP(BU67,$BO$20:$BY$47,5,0)),IF(VLOOKUP(BU67,$BP$20:$BY$47,8,0)="","",VLOOKUP(BU67,$BP$20:$BY$47,8,0))))</f>
      </c>
      <c r="BU67" s="41">
        <f>BR67+1</f>
        <v>72</v>
      </c>
      <c r="BV67" s="16">
        <f>IF(COUNTIF($BO$20:$BP$47,BU67)=0,"",IF(1=COUNTIF($BO$20:$BO$47,BU67),IF(VLOOKUP(BU67,$BO$20:$BY$47,11,0)="","",VLOOKUP(BU67,$BO$20:$BY$47,11,0)),IF(VLOOKUP(BU67,$BP$20:$BY$47,10,0)="","",VLOOKUP(BU67,$BP$20:$BY$47,10,0))))</f>
      </c>
      <c r="BW67" s="40">
        <f>IF(COUNTIF($BO$20:$BP$47,BX67)=0,"",IF(1=COUNTIF($BO$20:$BO$47,BX67),IF(VLOOKUP(BX67,$BO$20:$BY$47,5,0)="","",VLOOKUP(BX67,$BO$20:$BY$47,5,0)),IF(VLOOKUP(BX67,$BP$20:$BY$47,8,0)="","",VLOOKUP(BX67,$BP$20:$BY$47,8,0))))</f>
      </c>
      <c r="BX67" s="41">
        <f>BU67+1</f>
        <v>73</v>
      </c>
      <c r="BY67" s="16">
        <f>IF(COUNTIF($BO$20:$BP$47,BX67)=0,"",IF(1=COUNTIF($BO$20:$BO$47,BX67),IF(VLOOKUP(BX67,$BO$20:$BY$47,11,0)="","",VLOOKUP(BX67,$BO$20:$BY$47,11,0)),IF(VLOOKUP(BX67,$BP$20:$BY$47,10,0)="","",VLOOKUP(BX67,$BP$20:$BY$47,10,0))))</f>
      </c>
      <c r="BZ67" s="40">
        <f>IF(COUNTIF($BO$20:$BP$47,CA67)=0,"",IF(1=COUNTIF($BO$20:$BO$47,CA67),IF(VLOOKUP(CA67,$BO$20:$BY$47,5,0)="","",VLOOKUP(CA67,$BO$20:$BY$47,5,0)),IF(VLOOKUP(CA67,$BP$20:$BY$47,8,0)="","",VLOOKUP(CA67,$BP$20:$BY$47,8,0))))</f>
      </c>
      <c r="CA67" s="41">
        <f>BX67+1</f>
        <v>74</v>
      </c>
      <c r="CB67" s="16">
        <f>IF(COUNTIF($BO$20:$BP$47,CA67)=0,"",IF(1=COUNTIF($BO$20:$BO$47,CA67),IF(VLOOKUP(CA67,$BO$20:$BY$47,11,0)="","",VLOOKUP(CA67,$BO$20:$BY$47,11,0)),IF(VLOOKUP(CA67,$BP$20:$BY$47,10,0)="","",VLOOKUP(CA67,$BP$20:$BY$47,10,0))))</f>
      </c>
      <c r="CC67" s="40">
        <f>IF(COUNTIF($BO$20:$BP$47,CD67)=0,"",IF(1=COUNTIF($BO$20:$BO$47,CD67),IF(VLOOKUP(CD67,$BO$20:$BY$47,5,0)="","",VLOOKUP(CD67,$BO$20:$BY$47,5,0)),IF(VLOOKUP(CD67,$BP$20:$BY$47,8,0)="","",VLOOKUP(CD67,$BP$20:$BY$47,8,0))))</f>
      </c>
      <c r="CD67" s="41">
        <f>CA67+1</f>
        <v>75</v>
      </c>
      <c r="CE67" s="16">
        <f>IF(COUNTIF($BO$20:$BP$47,CD67)=0,"",IF(1=COUNTIF($BO$20:$BO$47,CD67),IF(VLOOKUP(CD67,$BO$20:$BY$47,11,0)="","",VLOOKUP(CD67,$BO$20:$BY$47,11,0)),IF(VLOOKUP(CD67,$BP$20:$BY$47,10,0)="","",VLOOKUP(CD67,$BP$20:$BY$47,10,0))))</f>
      </c>
      <c r="CF67" s="40">
        <f>IF(COUNTIF($BO$20:$BP$47,CG67)=0,"",IF(1=COUNTIF($BO$20:$BO$47,CG67),IF(VLOOKUP(CG67,$BO$20:$BY$47,5,0)="","",VLOOKUP(CG67,$BO$20:$BY$47,5,0)),IF(VLOOKUP(CG67,$BP$20:$BY$47,8,0)="","",VLOOKUP(CG67,$BP$20:$BY$47,8,0))))</f>
      </c>
      <c r="CG67" s="41">
        <f>CD67+1</f>
        <v>76</v>
      </c>
      <c r="CH67" s="16">
        <f>IF(COUNTIF($BO$20:$BP$47,CG67)=0,"",IF(1=COUNTIF($BO$20:$BO$47,CG67),IF(VLOOKUP(CG67,$BO$20:$BY$47,11,0)="","",VLOOKUP(CG67,$BO$20:$BY$47,11,0)),IF(VLOOKUP(CG67,$BP$20:$BY$47,10,0)="","",VLOOKUP(CG67,$BP$20:$BY$47,10,0))))</f>
      </c>
      <c r="CI67" s="40">
        <f>IF(COUNTIF($BO$20:$BP$47,CJ67)=0,"",IF(1=COUNTIF($BO$20:$BO$47,CJ67),IF(VLOOKUP(CJ67,$BO$20:$BY$47,5,0)="","",VLOOKUP(CJ67,$BO$20:$BY$47,5,0)),IF(VLOOKUP(CJ67,$BP$20:$BY$47,8,0)="","",VLOOKUP(CJ67,$BP$20:$BY$47,8,0))))</f>
      </c>
      <c r="CJ67" s="41">
        <f>CG67+1</f>
        <v>77</v>
      </c>
      <c r="CK67" s="16">
        <f>IF(COUNTIF($BO$20:$BP$47,CJ67)=0,"",IF(1=COUNTIF($BO$20:$BO$47,CJ67),IF(VLOOKUP(CJ67,$BO$20:$BY$47,11,0)="","",VLOOKUP(CJ67,$BO$20:$BY$47,11,0)),IF(VLOOKUP(CJ67,$BP$20:$BY$47,10,0)="","",VLOOKUP(CJ67,$BP$20:$BY$47,10,0))))</f>
      </c>
    </row>
    <row r="68" spans="3:89" ht="12.75" hidden="1">
      <c r="C68" s="20"/>
      <c r="D68" s="7">
        <f>IF(C67="","",IF(C67&gt;U49,"+",IF(C67&lt;U49,"-","+/-")))</f>
      </c>
      <c r="E68" s="22"/>
      <c r="F68" s="20"/>
      <c r="G68" s="7">
        <f>IF(F67="","",IF(F67&gt;U52,"+",IF(F67&lt;U52,"-","+/-")))</f>
      </c>
      <c r="H68" s="22"/>
      <c r="I68" s="20"/>
      <c r="J68" s="7">
        <f>IF(I67="","",IF(I67&gt;U55,"+",IF(I67&lt;U55,"-","+/-")))</f>
      </c>
      <c r="K68" s="22"/>
      <c r="L68" s="20"/>
      <c r="M68" s="7">
        <f>IF(L67="","",IF(L67&gt;U58,"+",IF(L67&lt;U58,"-","+/-")))</f>
      </c>
      <c r="N68" s="22"/>
      <c r="O68" s="20"/>
      <c r="P68" s="7">
        <f>IF(O67="","",IF(O67&gt;U61,"+",IF(O67&lt;U61,"-","+/-")))</f>
      </c>
      <c r="Q68" s="22"/>
      <c r="R68" s="20"/>
      <c r="S68" s="7">
        <f>IF(R67="","",IF(R67&gt;U64,"+",IF(R67&lt;U64,"-","+/-")))</f>
      </c>
      <c r="T68" s="22"/>
      <c r="U68" s="20"/>
      <c r="V68" s="7"/>
      <c r="W68" s="22"/>
      <c r="X68" s="42"/>
      <c r="Y68" s="20"/>
      <c r="Z68" s="7">
        <f>IF(Y67="","",IF(Y67&gt;AQ49,"+",IF(Y67&lt;AQ49,"-","+/-")))</f>
      </c>
      <c r="AA68" s="22"/>
      <c r="AB68" s="20"/>
      <c r="AC68" s="7">
        <f>IF(AB67="","",IF(AB67&gt;AQ52,"+",IF(AB67&lt;AQ52,"-","+/-")))</f>
      </c>
      <c r="AD68" s="22"/>
      <c r="AE68" s="20"/>
      <c r="AF68" s="7">
        <f>IF(AE67="","",IF(AE67&gt;AQ55,"+",IF(AE67&lt;AQ55,"-","+/-")))</f>
      </c>
      <c r="AG68" s="22"/>
      <c r="AH68" s="20"/>
      <c r="AI68" s="7">
        <f>IF(AH67="","",IF(AH67&gt;AQ58,"+",IF(AH67&lt;AQ58,"-","+/-")))</f>
      </c>
      <c r="AJ68" s="22"/>
      <c r="AK68" s="20"/>
      <c r="AL68" s="7">
        <f>IF(AK67="","",IF(AK67&gt;AQ61,"+",IF(AK67&lt;AQ61,"-","+/-")))</f>
      </c>
      <c r="AM68" s="22"/>
      <c r="AN68" s="20"/>
      <c r="AO68" s="7">
        <f>IF(AN67="","",IF(AN67&gt;AQ64,"+",IF(AN67&lt;AQ64,"-","+/-")))</f>
      </c>
      <c r="AP68" s="22"/>
      <c r="AQ68" s="20"/>
      <c r="AR68" s="7"/>
      <c r="AS68" s="22"/>
      <c r="AU68" s="20"/>
      <c r="AV68" s="7">
        <f>IF(AU67="","",IF(AU67&gt;BM49,"+",IF(AU67&lt;BM49,"-","+/-")))</f>
      </c>
      <c r="AW68" s="22"/>
      <c r="AX68" s="20"/>
      <c r="AY68" s="7">
        <f>IF(AX67="","",IF(AX67&gt;BM52,"+",IF(AX67&lt;BM52,"-","+/-")))</f>
      </c>
      <c r="AZ68" s="22"/>
      <c r="BA68" s="20"/>
      <c r="BB68" s="7">
        <f>IF(BA67="","",IF(BA67&gt;BM55,"+",IF(BA67&lt;BM55,"-","+/-")))</f>
      </c>
      <c r="BC68" s="22"/>
      <c r="BD68" s="20"/>
      <c r="BE68" s="7">
        <f>IF(BD67="","",IF(BD67&gt;BM58,"+",IF(BD67&lt;BM58,"-","+/-")))</f>
      </c>
      <c r="BF68" s="22"/>
      <c r="BG68" s="20"/>
      <c r="BH68" s="7">
        <f>IF(BG67="","",IF(BG67&gt;BM61,"+",IF(BG67&lt;BM61,"-","+/-")))</f>
      </c>
      <c r="BI68" s="22"/>
      <c r="BJ68" s="20"/>
      <c r="BK68" s="7">
        <f>IF(BJ67="","",IF(BJ67&gt;BM64,"+",IF(BJ67&lt;BM64,"-","+/-")))</f>
      </c>
      <c r="BL68" s="22"/>
      <c r="BM68" s="20"/>
      <c r="BN68" s="7"/>
      <c r="BO68" s="22"/>
      <c r="BQ68" s="20"/>
      <c r="BR68" s="7">
        <f>IF(BQ67="","",IF(BQ67&gt;CI49,"+",IF(BQ67&lt;CI49,"-","+/-")))</f>
      </c>
      <c r="BS68" s="22"/>
      <c r="BT68" s="20"/>
      <c r="BU68" s="7">
        <f>IF(BT67="","",IF(BT67&gt;CI52,"+",IF(BT67&lt;CI52,"-","+/-")))</f>
      </c>
      <c r="BV68" s="22"/>
      <c r="BW68" s="20"/>
      <c r="BX68" s="7">
        <f>IF(BW67="","",IF(BW67&gt;CI55,"+",IF(BW67&lt;CI55,"-","+/-")))</f>
      </c>
      <c r="BY68" s="22"/>
      <c r="BZ68" s="20"/>
      <c r="CA68" s="7">
        <f>IF(BZ67="","",IF(BZ67&gt;CI58,"+",IF(BZ67&lt;CI58,"-","+/-")))</f>
      </c>
      <c r="CB68" s="22"/>
      <c r="CC68" s="20"/>
      <c r="CD68" s="7">
        <f>IF(CC67="","",IF(CC67&gt;CI61,"+",IF(CC67&lt;CI61,"-","+/-")))</f>
      </c>
      <c r="CE68" s="22"/>
      <c r="CF68" s="20"/>
      <c r="CG68" s="7">
        <f>IF(CF67="","",IF(CF67&gt;CI64,"+",IF(CF67&lt;CI64,"-","+/-")))</f>
      </c>
      <c r="CH68" s="22"/>
      <c r="CI68" s="20"/>
      <c r="CJ68" s="7"/>
      <c r="CK68" s="22"/>
    </row>
    <row r="69" spans="3:89" ht="12.75" hidden="1">
      <c r="C69" s="43">
        <f>IF(E67="","",FIXED(ROUNDDOWN(C67/E67,$H$6),$H$6,TRUE))</f>
      </c>
      <c r="D69" s="39"/>
      <c r="E69" s="24">
        <f>IF(COUNTIF($A$20:$B$47,D67)=0,"",IF(1=COUNTIF($A$20:$A$47,D67),IF(VLOOKUP(D67,$A$20:$K$47,6,0)="","",VLOOKUP(D67,$A$20:$K$47,6,0)),IF(VLOOKUP(D67,$B$20:$K$47,9,0)="","",VLOOKUP(D67,$B$20:$K$47,9,0))))</f>
      </c>
      <c r="F69" s="43">
        <f>IF(H67="","",FIXED(ROUNDDOWN(F67/H67,$H$6),$H$6,TRUE))</f>
      </c>
      <c r="G69" s="39"/>
      <c r="H69" s="24">
        <f>IF(COUNTIF($A$20:$B$47,G67)=0,"",IF(1=COUNTIF($A$20:$A$47,G67),IF(VLOOKUP(G67,$A$20:$K$47,6,0)="","",VLOOKUP(G67,$A$20:$K$47,6,0)),IF(VLOOKUP(G67,$B$20:$K$47,9,0)="","",VLOOKUP(G67,$B$20:$K$47,9,0))))</f>
      </c>
      <c r="I69" s="43">
        <f>IF(K67="","",FIXED(ROUNDDOWN(I67/K67,$H$6),$H$6,TRUE))</f>
      </c>
      <c r="J69" s="39"/>
      <c r="K69" s="24">
        <f>IF(COUNTIF($A$20:$B$47,J67)=0,"",IF(1=COUNTIF($A$20:$A$47,J67),IF(VLOOKUP(J67,$A$20:$K$47,6,0)="","",VLOOKUP(J67,$A$20:$K$47,6,0)),IF(VLOOKUP(J67,$B$20:$K$47,9,0)="","",VLOOKUP(J67,$B$20:$K$47,9,0))))</f>
      </c>
      <c r="L69" s="43">
        <f>IF(N67="","",FIXED(ROUNDDOWN(L67/N67,$H$6),$H$6,TRUE))</f>
      </c>
      <c r="M69" s="39"/>
      <c r="N69" s="24">
        <f>IF(COUNTIF($A$20:$B$47,M67)=0,"",IF(1=COUNTIF($A$20:$A$47,M67),IF(VLOOKUP(M67,$A$20:$K$47,6,0)="","",VLOOKUP(M67,$A$20:$K$47,6,0)),IF(VLOOKUP(M67,$B$20:$K$47,9,0)="","",VLOOKUP(M67,$B$20:$K$47,9,0))))</f>
      </c>
      <c r="O69" s="43">
        <f>IF(Q67="","",FIXED(ROUNDDOWN(O67/Q67,$H$6),$H$6,TRUE))</f>
      </c>
      <c r="P69" s="39"/>
      <c r="Q69" s="24">
        <f>IF(COUNTIF($A$20:$B$47,P67)=0,"",IF(1=COUNTIF($A$20:$A$47,P67),IF(VLOOKUP(P67,$A$20:$K$47,6,0)="","",VLOOKUP(P67,$A$20:$K$47,6,0)),IF(VLOOKUP(P67,$B$20:$K$47,9,0)="","",VLOOKUP(P67,$B$20:$K$47,9,0))))</f>
      </c>
      <c r="R69" s="43">
        <f>IF(T67="","",FIXED(ROUNDDOWN(R67/T67,$H$6),$H$6,TRUE))</f>
      </c>
      <c r="S69" s="39"/>
      <c r="T69" s="24">
        <f>IF(COUNTIF($A$20:$B$47,S67)=0,"",IF(1=COUNTIF($A$20:$A$47,S67),IF(VLOOKUP(S67,$A$20:$K$47,6,0)="","",VLOOKUP(S67,$A$20:$K$47,6,0)),IF(VLOOKUP(S67,$B$20:$K$47,9,0)="","",VLOOKUP(S67,$B$20:$K$47,9,0))))</f>
      </c>
      <c r="U69" s="43">
        <f>IF(W67="","",FIXED(ROUNDDOWN(U67/W67,$H$6),$H$6,TRUE))</f>
      </c>
      <c r="V69" s="39"/>
      <c r="W69" s="24">
        <f>IF(COUNTIF($A$20:$B$47,V67)=0,"",IF(1=COUNTIF($A$20:$A$47,V67),IF(VLOOKUP(V67,$A$20:$K$47,6,0)="","",VLOOKUP(V67,$A$20:$K$47,6,0)),IF(VLOOKUP(V67,$B$20:$K$47,9,0)="","",VLOOKUP(V67,$B$20:$K$47,9,0))))</f>
      </c>
      <c r="X69" s="42"/>
      <c r="Y69" s="43">
        <f>IF(AA67="","",FIXED(ROUNDDOWN(Y67/AA67,$H$6),$H$6,TRUE))</f>
      </c>
      <c r="Z69" s="39"/>
      <c r="AA69" s="24">
        <f>IF(COUNTIF($W$20:$X$47,Z67)=0,"",IF(1=COUNTIF($W$20:$W$47,Z67),IF(VLOOKUP(Z67,$W$20:$AG$47,6,0)="","",VLOOKUP(Z67,$W$20:$AG$47,6,0)),IF(VLOOKUP(Z67,$X$20:$AG$47,9,0)="","",VLOOKUP(Z67,$X$20:$AG$47,9,0))))</f>
      </c>
      <c r="AB69" s="43">
        <f>IF(AD67="","",FIXED(ROUNDDOWN(AB67/AD67,$H$6),$H$6,TRUE))</f>
      </c>
      <c r="AC69" s="39"/>
      <c r="AD69" s="24">
        <f>IF(COUNTIF($W$20:$X$47,AC67)=0,"",IF(1=COUNTIF($W$20:$W$47,AC67),IF(VLOOKUP(AC67,$W$20:$AG$47,6,0)="","",VLOOKUP(AC67,$W$20:$AG$47,6,0)),IF(VLOOKUP(AC67,$X$20:$AG$47,9,0)="","",VLOOKUP(AC67,$X$20:$AG$47,9,0))))</f>
      </c>
      <c r="AE69" s="43">
        <f>IF(AG67="","",FIXED(ROUNDDOWN(AE67/AG67,$H$6),$H$6,TRUE))</f>
      </c>
      <c r="AF69" s="39"/>
      <c r="AG69" s="24">
        <f>IF(COUNTIF($W$20:$X$47,AF67)=0,"",IF(1=COUNTIF($W$20:$W$47,AF67),IF(VLOOKUP(AF67,$W$20:$AG$47,6,0)="","",VLOOKUP(AF67,$W$20:$AG$47,6,0)),IF(VLOOKUP(AF67,$X$20:$AG$47,9,0)="","",VLOOKUP(AF67,$X$20:$AG$47,9,0))))</f>
      </c>
      <c r="AH69" s="43">
        <f>IF(AJ67="","",FIXED(ROUNDDOWN(AH67/AJ67,$H$6),$H$6,TRUE))</f>
      </c>
      <c r="AI69" s="39"/>
      <c r="AJ69" s="24">
        <f>IF(COUNTIF($W$20:$X$47,AI67)=0,"",IF(1=COUNTIF($W$20:$W$47,AI67),IF(VLOOKUP(AI67,$W$20:$AG$47,6,0)="","",VLOOKUP(AI67,$W$20:$AG$47,6,0)),IF(VLOOKUP(AI67,$X$20:$AG$47,9,0)="","",VLOOKUP(AI67,$X$20:$AG$47,9,0))))</f>
      </c>
      <c r="AK69" s="43">
        <f>IF(AM67="","",FIXED(ROUNDDOWN(AK67/AM67,$H$6),$H$6,TRUE))</f>
      </c>
      <c r="AL69" s="39"/>
      <c r="AM69" s="24">
        <f>IF(COUNTIF($W$20:$X$47,AL67)=0,"",IF(1=COUNTIF($W$20:$W$47,AL67),IF(VLOOKUP(AL67,$W$20:$AG$47,6,0)="","",VLOOKUP(AL67,$W$20:$AG$47,6,0)),IF(VLOOKUP(AL67,$X$20:$AG$47,9,0)="","",VLOOKUP(AL67,$X$20:$AG$47,9,0))))</f>
      </c>
      <c r="AN69" s="43">
        <f>IF(AP67="","",FIXED(ROUNDDOWN(AN67/AP67,$H$6),$H$6,TRUE))</f>
      </c>
      <c r="AO69" s="39"/>
      <c r="AP69" s="24">
        <f>IF(COUNTIF($W$20:$X$47,AO67)=0,"",IF(1=COUNTIF($W$20:$W$47,AO67),IF(VLOOKUP(AO67,$W$20:$AG$47,6,0)="","",VLOOKUP(AO67,$W$20:$AG$47,6,0)),IF(VLOOKUP(AO67,$X$20:$AG$47,9,0)="","",VLOOKUP(AO67,$X$20:$AG$47,9,0))))</f>
      </c>
      <c r="AQ69" s="43">
        <f>IF(AS67="","",FIXED(ROUNDDOWN(AQ67/AS67,$H$6),$H$6,TRUE))</f>
      </c>
      <c r="AR69" s="39"/>
      <c r="AS69" s="24">
        <f>IF(COUNTIF($W$20:$X$47,AR67)=0,"",IF(1=COUNTIF($W$20:$W$47,AR67),IF(VLOOKUP(AR67,$W$20:$AG$47,6,0)="","",VLOOKUP(AR67,$W$20:$AG$47,6,0)),IF(VLOOKUP(AR67,$X$20:$AG$47,9,0)="","",VLOOKUP(AR67,$X$20:$AG$47,9,0))))</f>
      </c>
      <c r="AU69" s="43">
        <f>IF(AW67="","",FIXED(ROUNDDOWN(AU67/AW67,$H$6),$H$6,TRUE))</f>
      </c>
      <c r="AV69" s="39"/>
      <c r="AW69" s="24">
        <f>IF(COUNTIF($AS$20:$AT$47,AV67)=0,"",IF(1=COUNTIF($AS$20:$AS$47,AV67),IF(VLOOKUP(AV67,$AS$20:$BC$47,6,0)="","",VLOOKUP(AV67,$AS$20:$BC$47,6,0)),IF(VLOOKUP(AV67,$AT$20:$BC$47,9,0)="","",VLOOKUP(AV67,$AT$20:$BC$47,9,0))))</f>
      </c>
      <c r="AX69" s="43">
        <f>IF(AZ67="","",FIXED(ROUNDDOWN(AX67/AZ67,$H$6),$H$6,TRUE))</f>
      </c>
      <c r="AY69" s="39"/>
      <c r="AZ69" s="24">
        <f>IF(COUNTIF($AS$20:$AT$47,AY67)=0,"",IF(1=COUNTIF($AS$20:$AS$47,AY67),IF(VLOOKUP(AY67,$AS$20:$BC$47,6,0)="","",VLOOKUP(AY67,$AS$20:$BC$47,6,0)),IF(VLOOKUP(AY67,$AT$20:$BC$47,9,0)="","",VLOOKUP(AY67,$AT$20:$BC$47,9,0))))</f>
      </c>
      <c r="BA69" s="43">
        <f>IF(BC67="","",FIXED(ROUNDDOWN(BA67/BC67,$H$6),$H$6,TRUE))</f>
      </c>
      <c r="BB69" s="39"/>
      <c r="BC69" s="24">
        <f>IF(COUNTIF($AS$20:$AT$47,BB67)=0,"",IF(1=COUNTIF($AS$20:$AS$47,BB67),IF(VLOOKUP(BB67,$AS$20:$BC$47,6,0)="","",VLOOKUP(BB67,$AS$20:$BC$47,6,0)),IF(VLOOKUP(BB67,$AT$20:$BC$47,9,0)="","",VLOOKUP(BB67,$AT$20:$BC$47,9,0))))</f>
      </c>
      <c r="BD69" s="43">
        <f>IF(BF67="","",FIXED(ROUNDDOWN(BD67/BF67,$H$6),$H$6,TRUE))</f>
      </c>
      <c r="BE69" s="39"/>
      <c r="BF69" s="24">
        <f>IF(COUNTIF($AS$20:$AT$47,BE67)=0,"",IF(1=COUNTIF($AS$20:$AS$47,BE67),IF(VLOOKUP(BE67,$AS$20:$BC$47,6,0)="","",VLOOKUP(BE67,$AS$20:$BC$47,6,0)),IF(VLOOKUP(BE67,$AT$20:$BC$47,9,0)="","",VLOOKUP(BE67,$AT$20:$BC$47,9,0))))</f>
      </c>
      <c r="BG69" s="43">
        <f>IF(BI67="","",FIXED(ROUNDDOWN(BG67/BI67,$H$6),$H$6,TRUE))</f>
      </c>
      <c r="BH69" s="39"/>
      <c r="BI69" s="24">
        <f>IF(COUNTIF($AS$20:$AT$47,BH67)=0,"",IF(1=COUNTIF($AS$20:$AS$47,BH67),IF(VLOOKUP(BH67,$AS$20:$BC$47,6,0)="","",VLOOKUP(BH67,$AS$20:$BC$47,6,0)),IF(VLOOKUP(BH67,$AT$20:$BC$47,9,0)="","",VLOOKUP(BH67,$AT$20:$BC$47,9,0))))</f>
      </c>
      <c r="BJ69" s="43">
        <f>IF(BL67="","",FIXED(ROUNDDOWN(BJ67/BL67,$H$6),$H$6,TRUE))</f>
      </c>
      <c r="BK69" s="39"/>
      <c r="BL69" s="24">
        <f>IF(COUNTIF($AS$20:$AT$47,BK67)=0,"",IF(1=COUNTIF($AS$20:$AS$47,BK67),IF(VLOOKUP(BK67,$AS$20:$BC$47,6,0)="","",VLOOKUP(BK67,$AS$20:$BC$47,6,0)),IF(VLOOKUP(BK67,$AT$20:$BC$47,9,0)="","",VLOOKUP(BK67,$AT$20:$BC$47,9,0))))</f>
      </c>
      <c r="BM69" s="43">
        <f>IF(BO67="","",FIXED(ROUNDDOWN(BM67/BO67,$H$6),$H$6,TRUE))</f>
      </c>
      <c r="BN69" s="39"/>
      <c r="BO69" s="24">
        <f>IF(COUNTIF($AS$20:$AT$47,BN67)=0,"",IF(1=COUNTIF($AS$20:$AS$47,BN67),IF(VLOOKUP(BN67,$AS$20:$BC$47,6,0)="","",VLOOKUP(BN67,$AS$20:$BC$47,6,0)),IF(VLOOKUP(BN67,$AT$20:$BC$47,9,0)="","",VLOOKUP(BN67,$AT$20:$BC$47,9,0))))</f>
      </c>
      <c r="BQ69" s="43">
        <f>IF(BS67="","",FIXED(ROUNDDOWN(BQ67/BS67,$H$6),$H$6,TRUE))</f>
      </c>
      <c r="BR69" s="39"/>
      <c r="BS69" s="24">
        <f>IF(COUNTIF($BO$20:$BP$47,BR67)=0,"",IF(1=COUNTIF($BO$20:$BO$47,BR67),IF(VLOOKUP(BR67,$BO$20:$BY$47,6,0)="","",VLOOKUP(BR67,$BO$20:$BY$47,6,0)),IF(VLOOKUP(BR67,$BP$20:$BY$47,9,0)="","",VLOOKUP(BR67,$BP$20:$BY$47,9,0))))</f>
      </c>
      <c r="BT69" s="43">
        <f>IF(BV67="","",FIXED(ROUNDDOWN(BT67/BV67,$H$6),$H$6,TRUE))</f>
      </c>
      <c r="BU69" s="39"/>
      <c r="BV69" s="24">
        <f>IF(COUNTIF($BO$20:$BP$47,BU67)=0,"",IF(1=COUNTIF($BO$20:$BO$47,BU67),IF(VLOOKUP(BU67,$BO$20:$BY$47,6,0)="","",VLOOKUP(BU67,$BO$20:$BY$47,6,0)),IF(VLOOKUP(BU67,$BP$20:$BY$47,9,0)="","",VLOOKUP(BU67,$BP$20:$BY$47,9,0))))</f>
      </c>
      <c r="BW69" s="43">
        <f>IF(BY67="","",FIXED(ROUNDDOWN(BW67/BY67,$H$6),$H$6,TRUE))</f>
      </c>
      <c r="BX69" s="39"/>
      <c r="BY69" s="24">
        <f>IF(COUNTIF($BO$20:$BP$47,BX67)=0,"",IF(1=COUNTIF($BO$20:$BO$47,BX67),IF(VLOOKUP(BX67,$BO$20:$BY$47,6,0)="","",VLOOKUP(BX67,$BO$20:$BY$47,6,0)),IF(VLOOKUP(BX67,$BP$20:$BY$47,9,0)="","",VLOOKUP(BX67,$BP$20:$BY$47,9,0))))</f>
      </c>
      <c r="BZ69" s="43">
        <f>IF(CB67="","",FIXED(ROUNDDOWN(BZ67/CB67,$H$6),$H$6,TRUE))</f>
      </c>
      <c r="CA69" s="39"/>
      <c r="CB69" s="24">
        <f>IF(COUNTIF($BO$20:$BP$47,CA67)=0,"",IF(1=COUNTIF($BO$20:$BO$47,CA67),IF(VLOOKUP(CA67,$BO$20:$BY$47,6,0)="","",VLOOKUP(CA67,$BO$20:$BY$47,6,0)),IF(VLOOKUP(CA67,$BP$20:$BY$47,9,0)="","",VLOOKUP(CA67,$BP$20:$BY$47,9,0))))</f>
      </c>
      <c r="CC69" s="43">
        <f>IF(CE67="","",FIXED(ROUNDDOWN(CC67/CE67,$H$6),$H$6,TRUE))</f>
      </c>
      <c r="CD69" s="39"/>
      <c r="CE69" s="24">
        <f>IF(COUNTIF($BO$20:$BP$47,CD67)=0,"",IF(1=COUNTIF($BO$20:$BO$47,CD67),IF(VLOOKUP(CD67,$BO$20:$BY$47,6,0)="","",VLOOKUP(CD67,$BO$20:$BY$47,6,0)),IF(VLOOKUP(CD67,$BP$20:$BY$47,9,0)="","",VLOOKUP(CD67,$BP$20:$BY$47,9,0))))</f>
      </c>
      <c r="CF69" s="43">
        <f>IF(CH67="","",FIXED(ROUNDDOWN(CF67/CH67,$H$6),$H$6,TRUE))</f>
      </c>
      <c r="CG69" s="39"/>
      <c r="CH69" s="24">
        <f>IF(COUNTIF($BO$20:$BP$47,CG67)=0,"",IF(1=COUNTIF($BO$20:$BO$47,CG67),IF(VLOOKUP(CG67,$BO$20:$BY$47,6,0)="","",VLOOKUP(CG67,$BO$20:$BY$47,6,0)),IF(VLOOKUP(CG67,$BP$20:$BY$47,9,0)="","",VLOOKUP(CG67,$BP$20:$BY$47,9,0))))</f>
      </c>
      <c r="CI69" s="43">
        <f>IF(CK67="","",FIXED(ROUNDDOWN(CI67/CK67,$H$6),$H$6,TRUE))</f>
      </c>
      <c r="CJ69" s="39"/>
      <c r="CK69" s="24">
        <f>IF(COUNTIF($BO$20:$BP$47,CJ67)=0,"",IF(1=COUNTIF($BO$20:$BO$47,CJ67),IF(VLOOKUP(CJ67,$BO$20:$BY$47,6,0)="","",VLOOKUP(CJ67,$BO$20:$BY$47,6,0)),IF(VLOOKUP(CJ67,$BP$20:$BY$47,9,0)="","",VLOOKUP(CJ67,$BP$20:$BY$47,9,0))))</f>
      </c>
    </row>
    <row r="70" ht="12.75" hidden="1"/>
    <row r="75" spans="48:53" ht="12.75">
      <c r="AV75" s="86"/>
      <c r="AW75" s="86"/>
      <c r="AX75" s="86"/>
      <c r="AY75" s="86"/>
      <c r="AZ75" s="86"/>
      <c r="BA75" s="86"/>
    </row>
    <row r="76" spans="48:53" ht="12.75">
      <c r="AV76" s="86"/>
      <c r="AW76" s="86"/>
      <c r="AX76" s="86"/>
      <c r="AY76" s="86"/>
      <c r="AZ76" s="86"/>
      <c r="BA76" s="86"/>
    </row>
    <row r="77" spans="48:53" ht="12.75">
      <c r="AV77" s="86"/>
      <c r="AW77" s="86"/>
      <c r="AX77" s="86"/>
      <c r="AY77" s="86"/>
      <c r="AZ77" s="86"/>
      <c r="BA77" s="86"/>
    </row>
    <row r="78" spans="48:53" ht="12.75">
      <c r="AV78" s="86"/>
      <c r="AW78" s="86"/>
      <c r="AX78" s="86"/>
      <c r="AY78" s="86"/>
      <c r="AZ78" s="86"/>
      <c r="BA78" s="86"/>
    </row>
    <row r="79" spans="48:53" ht="12.75">
      <c r="AV79" s="86"/>
      <c r="AW79" s="86"/>
      <c r="AX79" s="86"/>
      <c r="AY79" s="86"/>
      <c r="AZ79" s="86"/>
      <c r="BA79" s="86"/>
    </row>
    <row r="80" spans="48:53" ht="12.75">
      <c r="AV80" s="86"/>
      <c r="AW80" s="86"/>
      <c r="AX80" s="86"/>
      <c r="AY80" s="86"/>
      <c r="AZ80" s="86"/>
      <c r="BA80" s="86"/>
    </row>
    <row r="81" spans="48:53" ht="12.75">
      <c r="AV81" s="86"/>
      <c r="AW81" s="86"/>
      <c r="AX81" s="86"/>
      <c r="AY81" s="86"/>
      <c r="AZ81" s="86"/>
      <c r="BA81" s="86"/>
    </row>
    <row r="82" spans="48:53" ht="12.75">
      <c r="AV82" s="7"/>
      <c r="AW82" s="7"/>
      <c r="AX82" s="7"/>
      <c r="AY82" s="7"/>
      <c r="AZ82" s="7"/>
      <c r="BA82" s="7"/>
    </row>
    <row r="83" spans="48:53" ht="12.75">
      <c r="AV83" s="7"/>
      <c r="AW83" s="7"/>
      <c r="AX83" s="7"/>
      <c r="AY83" s="7"/>
      <c r="AZ83" s="7"/>
      <c r="BA83" s="7"/>
    </row>
    <row r="84" spans="48:53" ht="12.75">
      <c r="AV84" s="7"/>
      <c r="AW84" s="7"/>
      <c r="AX84" s="7"/>
      <c r="AY84" s="7"/>
      <c r="AZ84" s="7"/>
      <c r="BA84" s="7"/>
    </row>
    <row r="85" spans="48:53" ht="12.75">
      <c r="AV85" s="7"/>
      <c r="AW85" s="7"/>
      <c r="AX85" s="7"/>
      <c r="AY85" s="7"/>
      <c r="AZ85" s="7"/>
      <c r="BA85" s="7"/>
    </row>
    <row r="86" spans="48:53" ht="12.75">
      <c r="AV86" s="7"/>
      <c r="AW86" s="7"/>
      <c r="AX86" s="7"/>
      <c r="AY86" s="7"/>
      <c r="AZ86" s="7"/>
      <c r="BA86" s="7"/>
    </row>
    <row r="87" spans="48:53" ht="12.75">
      <c r="AV87" s="7"/>
      <c r="AW87" s="7"/>
      <c r="AX87" s="7"/>
      <c r="AY87" s="7"/>
      <c r="AZ87" s="7"/>
      <c r="BA87" s="7"/>
    </row>
    <row r="88" spans="48:53" ht="12.75">
      <c r="AV88" s="7"/>
      <c r="AW88" s="7"/>
      <c r="AX88" s="7"/>
      <c r="AY88" s="7"/>
      <c r="AZ88" s="7"/>
      <c r="BA88" s="7"/>
    </row>
    <row r="89" spans="48:53" ht="12.75">
      <c r="AV89" s="7"/>
      <c r="AW89" s="7"/>
      <c r="AX89" s="7"/>
      <c r="AY89" s="7"/>
      <c r="AZ89" s="7"/>
      <c r="BA89" s="7"/>
    </row>
    <row r="90" spans="48:53" ht="12.75">
      <c r="AV90" s="7"/>
      <c r="AW90" s="7"/>
      <c r="AX90" s="7"/>
      <c r="AY90" s="7"/>
      <c r="AZ90" s="7"/>
      <c r="BA90" s="7"/>
    </row>
    <row r="91" spans="48:53" ht="12.75">
      <c r="AV91" s="7"/>
      <c r="AW91" s="7"/>
      <c r="AX91" s="7"/>
      <c r="AY91" s="7"/>
      <c r="AZ91" s="7"/>
      <c r="BA91" s="7"/>
    </row>
    <row r="92" spans="48:53" ht="12.75">
      <c r="AV92" s="7"/>
      <c r="AW92" s="7"/>
      <c r="AX92" s="7"/>
      <c r="AY92" s="7"/>
      <c r="AZ92" s="7"/>
      <c r="BA92" s="7"/>
    </row>
    <row r="93" spans="48:53" ht="12.75">
      <c r="AV93" s="7"/>
      <c r="AW93" s="7"/>
      <c r="AX93" s="7"/>
      <c r="AY93" s="7"/>
      <c r="AZ93" s="7"/>
      <c r="BA93" s="7"/>
    </row>
    <row r="94" spans="48:53" ht="12.75">
      <c r="AV94" s="7"/>
      <c r="AW94" s="7"/>
      <c r="AX94" s="7"/>
      <c r="AY94" s="7"/>
      <c r="AZ94" s="7"/>
      <c r="BA94" s="7"/>
    </row>
    <row r="95" spans="48:53" ht="12.75">
      <c r="AV95" s="7"/>
      <c r="AW95" s="7"/>
      <c r="AX95" s="7"/>
      <c r="AY95" s="7"/>
      <c r="AZ95" s="7"/>
      <c r="BA95" s="7"/>
    </row>
    <row r="96" spans="48:53" ht="12.75">
      <c r="AV96" s="7"/>
      <c r="AW96" s="7"/>
      <c r="AX96" s="7"/>
      <c r="AY96" s="7"/>
      <c r="AZ96" s="7"/>
      <c r="BA96" s="7"/>
    </row>
    <row r="97" spans="48:53" ht="12.75">
      <c r="AV97" s="7"/>
      <c r="AW97" s="7"/>
      <c r="AX97" s="7"/>
      <c r="AY97" s="7"/>
      <c r="AZ97" s="7"/>
      <c r="BA97" s="7"/>
    </row>
    <row r="98" spans="48:53" ht="12.75">
      <c r="AV98" s="7"/>
      <c r="AW98" s="7"/>
      <c r="AX98" s="7"/>
      <c r="AY98" s="7"/>
      <c r="AZ98" s="7"/>
      <c r="BA98" s="7"/>
    </row>
    <row r="99" spans="48:53" ht="12.75">
      <c r="AV99" s="7"/>
      <c r="AW99" s="7"/>
      <c r="AX99" s="7"/>
      <c r="AY99" s="7"/>
      <c r="AZ99" s="7"/>
      <c r="BA99" s="7"/>
    </row>
    <row r="100" spans="48:53" ht="12.75">
      <c r="AV100" s="7"/>
      <c r="AW100" s="7"/>
      <c r="AX100" s="7"/>
      <c r="AY100" s="7"/>
      <c r="AZ100" s="7"/>
      <c r="BA100" s="7"/>
    </row>
    <row r="101" spans="48:53" ht="12.75">
      <c r="AV101" s="7"/>
      <c r="AW101" s="7"/>
      <c r="AX101" s="7"/>
      <c r="AY101" s="7"/>
      <c r="AZ101" s="7"/>
      <c r="BA101" s="7"/>
    </row>
    <row r="102" spans="48:53" ht="12.75">
      <c r="AV102" s="7"/>
      <c r="AW102" s="7"/>
      <c r="AX102" s="7"/>
      <c r="AY102" s="7"/>
      <c r="AZ102" s="7"/>
      <c r="BA102" s="7"/>
    </row>
    <row r="103" spans="48:53" ht="12.75">
      <c r="AV103" s="7"/>
      <c r="AW103" s="7"/>
      <c r="AX103" s="7"/>
      <c r="AY103" s="7"/>
      <c r="AZ103" s="7"/>
      <c r="BA103" s="7"/>
    </row>
    <row r="104" spans="48:53" ht="12.75">
      <c r="AV104" s="7"/>
      <c r="AW104" s="7"/>
      <c r="AX104" s="7"/>
      <c r="AY104" s="7"/>
      <c r="AZ104" s="7"/>
      <c r="BA104" s="7"/>
    </row>
    <row r="105" spans="48:53" ht="12.75">
      <c r="AV105" s="7"/>
      <c r="AW105" s="7"/>
      <c r="AX105" s="7"/>
      <c r="AY105" s="7"/>
      <c r="AZ105" s="7"/>
      <c r="BA105" s="7"/>
    </row>
    <row r="106" spans="48:53" ht="12.75">
      <c r="AV106" s="7"/>
      <c r="AW106" s="7"/>
      <c r="AX106" s="7"/>
      <c r="AY106" s="7"/>
      <c r="AZ106" s="7"/>
      <c r="BA106" s="7"/>
    </row>
    <row r="107" spans="48:53" ht="12.75">
      <c r="AV107" s="7"/>
      <c r="AW107" s="7"/>
      <c r="AX107" s="7"/>
      <c r="AY107" s="7"/>
      <c r="AZ107" s="7"/>
      <c r="BA107" s="7"/>
    </row>
    <row r="108" spans="48:53" ht="12.75">
      <c r="AV108" s="7"/>
      <c r="AW108" s="7"/>
      <c r="AX108" s="7"/>
      <c r="AY108" s="7"/>
      <c r="AZ108" s="7"/>
      <c r="BA108" s="7"/>
    </row>
    <row r="109" spans="48:53" ht="12.75">
      <c r="AV109" s="7"/>
      <c r="AW109" s="7"/>
      <c r="AX109" s="7"/>
      <c r="AY109" s="7"/>
      <c r="AZ109" s="7"/>
      <c r="BA109" s="7"/>
    </row>
    <row r="110" spans="48:53" ht="12.75">
      <c r="AV110" s="7"/>
      <c r="AW110" s="7"/>
      <c r="AX110" s="7"/>
      <c r="AY110" s="7"/>
      <c r="AZ110" s="7"/>
      <c r="BA110" s="7"/>
    </row>
    <row r="111" spans="48:53" ht="12.75">
      <c r="AV111" s="7"/>
      <c r="AW111" s="7"/>
      <c r="AX111" s="7"/>
      <c r="AY111" s="7"/>
      <c r="AZ111" s="7"/>
      <c r="BA111" s="7"/>
    </row>
  </sheetData>
  <sheetProtection password="CAE3" sheet="1" objects="1" scenarios="1"/>
  <mergeCells count="144">
    <mergeCell ref="BT17:BU17"/>
    <mergeCell ref="BV17:BW17"/>
    <mergeCell ref="AB17:AC17"/>
    <mergeCell ref="AD17:AE17"/>
    <mergeCell ref="AV81:AW81"/>
    <mergeCell ref="AX81:AY81"/>
    <mergeCell ref="AZ81:BA81"/>
    <mergeCell ref="AZ10:BA10"/>
    <mergeCell ref="AX10:AY10"/>
    <mergeCell ref="AV10:AW10"/>
    <mergeCell ref="AV79:AW79"/>
    <mergeCell ref="AX79:AY79"/>
    <mergeCell ref="AZ79:BA79"/>
    <mergeCell ref="AV80:AW80"/>
    <mergeCell ref="AX80:AY80"/>
    <mergeCell ref="AZ80:BA80"/>
    <mergeCell ref="AV77:AW77"/>
    <mergeCell ref="AX77:AY77"/>
    <mergeCell ref="AZ77:BA77"/>
    <mergeCell ref="AV78:AW78"/>
    <mergeCell ref="AX78:AY78"/>
    <mergeCell ref="AZ78:BA78"/>
    <mergeCell ref="AX75:AY75"/>
    <mergeCell ref="AZ75:BA75"/>
    <mergeCell ref="AV76:AW76"/>
    <mergeCell ref="AX76:AY76"/>
    <mergeCell ref="AZ76:BA76"/>
    <mergeCell ref="AV75:AW75"/>
    <mergeCell ref="H3:J3"/>
    <mergeCell ref="H4:J4"/>
    <mergeCell ref="H5:J5"/>
    <mergeCell ref="C6:G6"/>
    <mergeCell ref="C3:G3"/>
    <mergeCell ref="C4:G4"/>
    <mergeCell ref="C5:G5"/>
    <mergeCell ref="C1:G1"/>
    <mergeCell ref="C2:G2"/>
    <mergeCell ref="H1:J1"/>
    <mergeCell ref="H2:J2"/>
    <mergeCell ref="C8:I8"/>
    <mergeCell ref="Y8:AE8"/>
    <mergeCell ref="AU8:BA8"/>
    <mergeCell ref="BQ8:BW8"/>
    <mergeCell ref="BT11:BU11"/>
    <mergeCell ref="BT12:BU12"/>
    <mergeCell ref="BT13:BU13"/>
    <mergeCell ref="BR14:BS14"/>
    <mergeCell ref="BR15:BS15"/>
    <mergeCell ref="BR11:BS11"/>
    <mergeCell ref="BR12:BS12"/>
    <mergeCell ref="BR13:BS13"/>
    <mergeCell ref="BR16:BS16"/>
    <mergeCell ref="BT15:BU15"/>
    <mergeCell ref="BT16:BU16"/>
    <mergeCell ref="BV11:BW11"/>
    <mergeCell ref="BV12:BW12"/>
    <mergeCell ref="BV13:BW13"/>
    <mergeCell ref="BV14:BW14"/>
    <mergeCell ref="BV16:BW16"/>
    <mergeCell ref="BT14:BU14"/>
    <mergeCell ref="BV15:BW15"/>
    <mergeCell ref="BV9:BW9"/>
    <mergeCell ref="BT9:BU9"/>
    <mergeCell ref="BR9:BS9"/>
    <mergeCell ref="BV10:BW10"/>
    <mergeCell ref="BT10:BU10"/>
    <mergeCell ref="BR10:BS10"/>
    <mergeCell ref="AV9:AW9"/>
    <mergeCell ref="AX9:AY9"/>
    <mergeCell ref="AZ9:BA9"/>
    <mergeCell ref="AV11:AW11"/>
    <mergeCell ref="AX11:AY11"/>
    <mergeCell ref="AZ11:BA11"/>
    <mergeCell ref="AV12:AW12"/>
    <mergeCell ref="AX12:AY12"/>
    <mergeCell ref="AZ12:BA12"/>
    <mergeCell ref="AV13:AW13"/>
    <mergeCell ref="AX13:AY13"/>
    <mergeCell ref="AZ13:BA13"/>
    <mergeCell ref="AV14:AW14"/>
    <mergeCell ref="AX14:AY14"/>
    <mergeCell ref="AZ14:BA14"/>
    <mergeCell ref="AV15:AW15"/>
    <mergeCell ref="AX15:AY15"/>
    <mergeCell ref="AZ15:BA15"/>
    <mergeCell ref="AV16:AW16"/>
    <mergeCell ref="AX16:AY16"/>
    <mergeCell ref="AZ16:BA16"/>
    <mergeCell ref="Z9:AA9"/>
    <mergeCell ref="AB9:AC9"/>
    <mergeCell ref="AD9:AE9"/>
    <mergeCell ref="Z10:AA10"/>
    <mergeCell ref="AB10:AC10"/>
    <mergeCell ref="AD10:AE10"/>
    <mergeCell ref="Z11:AA11"/>
    <mergeCell ref="AB11:AC11"/>
    <mergeCell ref="AD11:AE11"/>
    <mergeCell ref="Z12:AA12"/>
    <mergeCell ref="AB12:AC12"/>
    <mergeCell ref="AD12:AE12"/>
    <mergeCell ref="Z13:AA13"/>
    <mergeCell ref="AB13:AC13"/>
    <mergeCell ref="AD13:AE13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Z17:AA17"/>
    <mergeCell ref="AV17:AW17"/>
    <mergeCell ref="BR17:BS17"/>
    <mergeCell ref="AX17:AY17"/>
    <mergeCell ref="AZ17:BA17"/>
    <mergeCell ref="F17:G17"/>
    <mergeCell ref="H17:I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1"/>
  <sheetViews>
    <sheetView showGridLines="0" workbookViewId="0" topLeftCell="A1">
      <selection activeCell="B6" sqref="B6:V6"/>
    </sheetView>
  </sheetViews>
  <sheetFormatPr defaultColWidth="11.421875" defaultRowHeight="12.75"/>
  <cols>
    <col min="1" max="1" width="10.8515625" style="1" customWidth="1"/>
    <col min="2" max="13" width="3.57421875" style="1" customWidth="1"/>
    <col min="14" max="22" width="3.57421875" style="1" hidden="1" customWidth="1"/>
    <col min="23" max="23" width="6.28125" style="1" customWidth="1"/>
    <col min="24" max="26" width="3.00390625" style="1" customWidth="1"/>
    <col min="27" max="27" width="5.57421875" style="1" customWidth="1"/>
    <col min="28" max="28" width="5.7109375" style="1" customWidth="1"/>
    <col min="29" max="29" width="5.57421875" style="1" customWidth="1"/>
    <col min="30" max="30" width="5.28125" style="1" customWidth="1"/>
    <col min="31" max="31" width="6.140625" style="1" customWidth="1"/>
    <col min="32" max="32" width="5.57421875" style="1" customWidth="1"/>
    <col min="33" max="33" width="9.7109375" style="1" hidden="1" customWidth="1"/>
    <col min="34" max="39" width="5.57421875" style="1" hidden="1" customWidth="1"/>
    <col min="40" max="16384" width="5.57421875" style="1" customWidth="1"/>
  </cols>
  <sheetData>
    <row r="1" ht="12.75"/>
    <row r="2" spans="1:32" ht="12" customHeight="1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AB2" s="105" t="s">
        <v>22</v>
      </c>
      <c r="AC2" s="105"/>
      <c r="AD2" s="105"/>
      <c r="AE2" s="105"/>
      <c r="AF2" s="105"/>
    </row>
    <row r="3" spans="1:32" ht="12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AB3" s="105" t="s">
        <v>23</v>
      </c>
      <c r="AC3" s="105"/>
      <c r="AD3" s="105"/>
      <c r="AE3" s="105"/>
      <c r="AF3" s="105"/>
    </row>
    <row r="4" spans="1:32" ht="12" customHeight="1">
      <c r="A4" s="97" t="s">
        <v>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AB4" s="105" t="s">
        <v>24</v>
      </c>
      <c r="AC4" s="105"/>
      <c r="AD4" s="105"/>
      <c r="AE4" s="105"/>
      <c r="AF4" s="105"/>
    </row>
    <row r="5" spans="1:32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AB5" s="105" t="s">
        <v>25</v>
      </c>
      <c r="AC5" s="105"/>
      <c r="AD5" s="105"/>
      <c r="AE5" s="105"/>
      <c r="AF5" s="105"/>
    </row>
    <row r="6" spans="1:32" ht="33" customHeight="1">
      <c r="A6" s="4"/>
      <c r="B6" s="106">
        <f>Eingabetabelle!H1</f>
        <v>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Y6" s="105" t="s">
        <v>28</v>
      </c>
      <c r="Z6" s="105"/>
      <c r="AA6" s="105"/>
      <c r="AB6" s="105"/>
      <c r="AC6" s="64">
        <f>Eingabetabelle!H2</f>
        <v>0</v>
      </c>
      <c r="AD6" s="64"/>
      <c r="AE6" s="64"/>
      <c r="AF6" s="64"/>
    </row>
    <row r="7" spans="1:32" ht="18" customHeight="1">
      <c r="A7" s="4"/>
      <c r="B7" s="107">
        <f>Eingabetabelle!H4</f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Y7" s="105" t="s">
        <v>29</v>
      </c>
      <c r="Z7" s="105"/>
      <c r="AA7" s="105"/>
      <c r="AB7" s="105"/>
      <c r="AC7" s="114">
        <f>Eingabetabelle!H3</f>
        <v>0</v>
      </c>
      <c r="AD7" s="114"/>
      <c r="AE7" s="114"/>
      <c r="AF7" s="114"/>
    </row>
    <row r="8" spans="1:32" ht="18" customHeight="1">
      <c r="A8" s="4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Y8" s="105" t="s">
        <v>27</v>
      </c>
      <c r="Z8" s="105"/>
      <c r="AA8" s="105"/>
      <c r="AB8" s="105"/>
      <c r="AC8" s="114">
        <f>Eingabetabelle!H5</f>
        <v>0</v>
      </c>
      <c r="AD8" s="114"/>
      <c r="AE8" s="114"/>
      <c r="AF8" s="114"/>
    </row>
    <row r="9" spans="1:32" ht="9.7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AB9" s="2"/>
      <c r="AC9" s="2"/>
      <c r="AD9" s="2"/>
      <c r="AE9" s="2"/>
      <c r="AF9" s="2"/>
    </row>
    <row r="10" spans="1:32" ht="12.75">
      <c r="A10" s="8"/>
      <c r="B10" s="92">
        <f>A13</f>
      </c>
      <c r="C10" s="93"/>
      <c r="D10" s="94"/>
      <c r="E10" s="92">
        <f>A16</f>
      </c>
      <c r="F10" s="93"/>
      <c r="G10" s="94"/>
      <c r="H10" s="92">
        <f>A19</f>
      </c>
      <c r="I10" s="93"/>
      <c r="J10" s="94"/>
      <c r="K10" s="92">
        <f>A22</f>
      </c>
      <c r="L10" s="93"/>
      <c r="M10" s="94"/>
      <c r="N10" s="92">
        <f>A25</f>
      </c>
      <c r="O10" s="93"/>
      <c r="P10" s="94"/>
      <c r="Q10" s="92">
        <f>A28</f>
      </c>
      <c r="R10" s="93"/>
      <c r="S10" s="94"/>
      <c r="T10" s="92">
        <f>A31</f>
      </c>
      <c r="U10" s="93"/>
      <c r="V10" s="94"/>
      <c r="W10" s="8"/>
      <c r="X10" s="8"/>
      <c r="Y10" s="8"/>
      <c r="Z10" s="8"/>
      <c r="AA10" s="98" t="s">
        <v>15</v>
      </c>
      <c r="AB10" s="99"/>
      <c r="AC10" s="98" t="s">
        <v>14</v>
      </c>
      <c r="AD10" s="99"/>
      <c r="AE10" s="102" t="s">
        <v>7</v>
      </c>
      <c r="AF10" s="66" t="s">
        <v>13</v>
      </c>
    </row>
    <row r="11" spans="1:32" ht="12.75">
      <c r="A11" s="10"/>
      <c r="B11" s="62">
        <f>A14</f>
      </c>
      <c r="C11" s="90"/>
      <c r="D11" s="91"/>
      <c r="E11" s="62">
        <f>A17</f>
      </c>
      <c r="F11" s="90"/>
      <c r="G11" s="91"/>
      <c r="H11" s="62">
        <f>A20</f>
      </c>
      <c r="I11" s="90"/>
      <c r="J11" s="91"/>
      <c r="K11" s="62">
        <f>A23</f>
      </c>
      <c r="L11" s="90"/>
      <c r="M11" s="91"/>
      <c r="N11" s="62">
        <f>A26</f>
      </c>
      <c r="O11" s="90"/>
      <c r="P11" s="91"/>
      <c r="Q11" s="62">
        <f>A29</f>
      </c>
      <c r="R11" s="90"/>
      <c r="S11" s="91"/>
      <c r="T11" s="62">
        <f>A32</f>
      </c>
      <c r="U11" s="90"/>
      <c r="V11" s="91"/>
      <c r="W11" s="10"/>
      <c r="X11" s="10"/>
      <c r="Y11" s="10"/>
      <c r="Z11" s="10"/>
      <c r="AA11" s="100"/>
      <c r="AB11" s="101"/>
      <c r="AC11" s="100"/>
      <c r="AD11" s="101"/>
      <c r="AE11" s="103"/>
      <c r="AF11" s="60"/>
    </row>
    <row r="12" spans="1:32" ht="12.75">
      <c r="A12" s="12"/>
      <c r="B12" s="63">
        <f>A15</f>
      </c>
      <c r="C12" s="64"/>
      <c r="D12" s="65"/>
      <c r="E12" s="63">
        <f>A18</f>
      </c>
      <c r="F12" s="64"/>
      <c r="G12" s="65"/>
      <c r="H12" s="63">
        <f>A21</f>
      </c>
      <c r="I12" s="64"/>
      <c r="J12" s="65"/>
      <c r="K12" s="63">
        <f>A24</f>
      </c>
      <c r="L12" s="64"/>
      <c r="M12" s="65"/>
      <c r="N12" s="63">
        <f>A27</f>
      </c>
      <c r="O12" s="64"/>
      <c r="P12" s="65"/>
      <c r="Q12" s="63">
        <f>A30</f>
      </c>
      <c r="R12" s="64"/>
      <c r="S12" s="65"/>
      <c r="T12" s="63">
        <f>A33</f>
      </c>
      <c r="U12" s="64"/>
      <c r="V12" s="65"/>
      <c r="W12" s="12" t="s">
        <v>0</v>
      </c>
      <c r="X12" s="14" t="s">
        <v>1</v>
      </c>
      <c r="Y12" s="14" t="s">
        <v>2</v>
      </c>
      <c r="Z12" s="14" t="s">
        <v>3</v>
      </c>
      <c r="AA12" s="12" t="s">
        <v>4</v>
      </c>
      <c r="AB12" s="12" t="s">
        <v>12</v>
      </c>
      <c r="AC12" s="12" t="s">
        <v>5</v>
      </c>
      <c r="AD12" s="12" t="s">
        <v>6</v>
      </c>
      <c r="AE12" s="104"/>
      <c r="AF12" s="61"/>
    </row>
    <row r="13" spans="1:39" ht="12.75">
      <c r="A13" s="9">
        <f>IF(Eingabetabelle!D10="","",Eingabetabelle!D10)</f>
      </c>
      <c r="B13" s="112">
        <f>Eingabetabelle!C49</f>
        <v>0</v>
      </c>
      <c r="C13" s="113"/>
      <c r="D13" s="15">
        <f>Eingabetabelle!E49</f>
        <v>0</v>
      </c>
      <c r="E13" s="110">
        <f>Eingabetabelle!F49</f>
      </c>
      <c r="F13" s="111"/>
      <c r="G13" s="16">
        <f>Eingabetabelle!H49</f>
      </c>
      <c r="H13" s="110">
        <f>Eingabetabelle!I49</f>
      </c>
      <c r="I13" s="111"/>
      <c r="J13" s="16">
        <f>Eingabetabelle!K49</f>
      </c>
      <c r="K13" s="110">
        <f>Eingabetabelle!L49</f>
      </c>
      <c r="L13" s="111"/>
      <c r="M13" s="16">
        <f>Eingabetabelle!N49</f>
      </c>
      <c r="N13" s="110">
        <f>Eingabetabelle!O49</f>
      </c>
      <c r="O13" s="111"/>
      <c r="P13" s="16">
        <f>Eingabetabelle!Q49</f>
      </c>
      <c r="Q13" s="110">
        <f>Eingabetabelle!R49</f>
      </c>
      <c r="R13" s="111"/>
      <c r="S13" s="16">
        <f>Eingabetabelle!T49</f>
      </c>
      <c r="T13" s="110">
        <f>Eingabetabelle!U49</f>
      </c>
      <c r="U13" s="111"/>
      <c r="V13" s="16">
        <f>Eingabetabelle!W49</f>
      </c>
      <c r="W13" s="66">
        <f>IF(A13="","",X13*2+Z13)</f>
      </c>
      <c r="X13" s="66">
        <f>IF(A13="","",COUNTIF(B14:V14,"+"))</f>
      </c>
      <c r="Y13" s="66">
        <f>IF(A13="","",COUNTIF(B14:V14,"-"))</f>
      </c>
      <c r="Z13" s="66">
        <f>IF(A13="","",COUNTIF(B14:V14,"+/-"))</f>
      </c>
      <c r="AA13" s="66">
        <f>IF(A13="","",SUM(B13,E13,H13,K13,N13,Q13,T13))</f>
      </c>
      <c r="AB13" s="66">
        <f>IF(A13="","",SUM(G13,J13,M13,P13,S13,V13,D13))</f>
      </c>
      <c r="AC13" s="66">
        <f>IF(AB13="","",IF(AB13=0,0,FIXED(ROUNDDOWN(AA13/AB13,Eingabetabelle!$H$6),Eingabetabelle!$H$6,TRUE)))</f>
      </c>
      <c r="AD13" s="66">
        <f>IF(A13="","",FIXED(ROUNDDOWN(MAX(IF(OR(C14="+",C14="+/-"),B13/D13,0),IF(OR(F14="+",F14="+/-"),E13/G13,0),IF(OR(I14="+",I14="+/-"),H13/J13,0),IF(OR(L14="+",L14="+/-"),K13/M13,0),IF(OR(O14="+",O14="+/-"),N13/P13,0),IF(OR(R14="+",R14="+/-"),Q13/S13,0),IF(OR(U14="+",U14="+/-"),T13/V13,0)),Eingabetabelle!$H$6),Eingabetabelle!$H$6,TRUE))</f>
      </c>
      <c r="AE13" s="66">
        <f>IF(A13="","",MAX(D15,G15,J15,M15,P15,S15,V15))</f>
      </c>
      <c r="AF13" s="66">
        <f>IF(A13="","",RANK(AM13,$AM$13:$AM$33,FALSE))</f>
      </c>
      <c r="AG13" s="88">
        <f>IF(W13="",0,W13)</f>
        <v>0</v>
      </c>
      <c r="AH13" s="95">
        <f>RANK(AG13,$AG$13:$AG$33,TRUE)</f>
        <v>1</v>
      </c>
      <c r="AI13" s="89">
        <f>IF(AC13="",0,AC13*10^3+AD13*10^-3)</f>
        <v>0</v>
      </c>
      <c r="AJ13" s="87">
        <f>RANK(AI13,$AI$13:$AI$33,TRUE)</f>
        <v>1</v>
      </c>
      <c r="AK13" s="89">
        <f>IF(AE13="",0,AE13)</f>
        <v>0</v>
      </c>
      <c r="AL13" s="87">
        <f>RANK(AK13,$AK$13:$AK$33,TRUE)</f>
        <v>1</v>
      </c>
      <c r="AM13" s="87">
        <f>AL13+AJ13*10+AH13*10^2</f>
        <v>111</v>
      </c>
    </row>
    <row r="14" spans="1:39" ht="14.25">
      <c r="A14" s="11">
        <f>IF(Eingabetabelle!F10="","",Eingabetabelle!F10)</f>
      </c>
      <c r="B14" s="17"/>
      <c r="C14" s="18">
        <f>Eingabetabelle!D50</f>
        <v>0</v>
      </c>
      <c r="D14" s="19"/>
      <c r="E14" s="20"/>
      <c r="F14" s="21">
        <f>Eingabetabelle!G50</f>
      </c>
      <c r="G14" s="22"/>
      <c r="H14" s="20"/>
      <c r="I14" s="21">
        <f>Eingabetabelle!J50</f>
      </c>
      <c r="J14" s="22"/>
      <c r="K14" s="20"/>
      <c r="L14" s="21">
        <f>Eingabetabelle!M50</f>
      </c>
      <c r="M14" s="22"/>
      <c r="N14" s="20"/>
      <c r="O14" s="21">
        <f>Eingabetabelle!P50</f>
      </c>
      <c r="P14" s="22"/>
      <c r="Q14" s="20"/>
      <c r="R14" s="21">
        <f>Eingabetabelle!S50</f>
      </c>
      <c r="S14" s="22"/>
      <c r="T14" s="20"/>
      <c r="U14" s="21">
        <f>Eingabetabelle!V50</f>
      </c>
      <c r="V14" s="22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88"/>
      <c r="AH14" s="95"/>
      <c r="AI14" s="89"/>
      <c r="AJ14" s="87"/>
      <c r="AK14" s="89"/>
      <c r="AL14" s="87"/>
      <c r="AM14" s="87"/>
    </row>
    <row r="15" spans="1:39" ht="12.75">
      <c r="A15" s="13">
        <f>IF(Eingabetabelle!H10="","",Eingabetabelle!H10)</f>
      </c>
      <c r="B15" s="117">
        <f>Eingabetabelle!C51</f>
        <v>0</v>
      </c>
      <c r="C15" s="118"/>
      <c r="D15" s="23">
        <f>Eingabetabelle!E51</f>
        <v>0</v>
      </c>
      <c r="E15" s="108">
        <f>Eingabetabelle!F51</f>
      </c>
      <c r="F15" s="109"/>
      <c r="G15" s="24">
        <f>Eingabetabelle!H51</f>
      </c>
      <c r="H15" s="108">
        <f>Eingabetabelle!I51</f>
      </c>
      <c r="I15" s="109"/>
      <c r="J15" s="24">
        <f>Eingabetabelle!K51</f>
      </c>
      <c r="K15" s="108">
        <f>Eingabetabelle!L51</f>
      </c>
      <c r="L15" s="109"/>
      <c r="M15" s="24">
        <f>Eingabetabelle!N51</f>
      </c>
      <c r="N15" s="108">
        <f>Eingabetabelle!O51</f>
      </c>
      <c r="O15" s="109"/>
      <c r="P15" s="24">
        <f>Eingabetabelle!Q51</f>
      </c>
      <c r="Q15" s="108">
        <f>Eingabetabelle!R51</f>
      </c>
      <c r="R15" s="109"/>
      <c r="S15" s="24">
        <f>Eingabetabelle!T51</f>
      </c>
      <c r="T15" s="108">
        <f>Eingabetabelle!U51</f>
      </c>
      <c r="U15" s="109"/>
      <c r="V15" s="24">
        <f>Eingabetabelle!W51</f>
      </c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88"/>
      <c r="AH15" s="95"/>
      <c r="AI15" s="89"/>
      <c r="AJ15" s="87"/>
      <c r="AK15" s="89"/>
      <c r="AL15" s="87"/>
      <c r="AM15" s="87"/>
    </row>
    <row r="16" spans="1:39" ht="12.75">
      <c r="A16" s="9">
        <f>IF(Eingabetabelle!D11="","",Eingabetabelle!D11)</f>
      </c>
      <c r="B16" s="110">
        <f>Eingabetabelle!C52</f>
      </c>
      <c r="C16" s="111"/>
      <c r="D16" s="16">
        <f>Eingabetabelle!E52</f>
      </c>
      <c r="E16" s="112">
        <f>Eingabetabelle!F52</f>
      </c>
      <c r="F16" s="113"/>
      <c r="G16" s="15">
        <f>Eingabetabelle!H52</f>
      </c>
      <c r="H16" s="110">
        <f>Eingabetabelle!I52</f>
      </c>
      <c r="I16" s="111"/>
      <c r="J16" s="16">
        <f>Eingabetabelle!K52</f>
      </c>
      <c r="K16" s="110">
        <f>Eingabetabelle!L52</f>
      </c>
      <c r="L16" s="111"/>
      <c r="M16" s="16">
        <f>Eingabetabelle!N52</f>
      </c>
      <c r="N16" s="110">
        <f>Eingabetabelle!O52</f>
      </c>
      <c r="O16" s="111"/>
      <c r="P16" s="16">
        <f>Eingabetabelle!Q52</f>
      </c>
      <c r="Q16" s="110">
        <f>Eingabetabelle!R52</f>
      </c>
      <c r="R16" s="111"/>
      <c r="S16" s="16">
        <f>Eingabetabelle!T52</f>
      </c>
      <c r="T16" s="110">
        <f>Eingabetabelle!U52</f>
      </c>
      <c r="U16" s="111"/>
      <c r="V16" s="16">
        <f>Eingabetabelle!W52</f>
      </c>
      <c r="W16" s="66">
        <f>IF(A16="","",X16*2+Z16)</f>
      </c>
      <c r="X16" s="66">
        <f>IF(A16="","",COUNTIF(B17:V17,"+"))</f>
      </c>
      <c r="Y16" s="66">
        <f>IF(A16="","",COUNTIF(B17:V17,"-"))</f>
      </c>
      <c r="Z16" s="66">
        <f>IF(A16="","",COUNTIF(B17:V17,"+/-"))</f>
      </c>
      <c r="AA16" s="66">
        <f>IF(A16="","",SUM(B16,E16,H16,K16,N16,Q16,T16))</f>
      </c>
      <c r="AB16" s="66">
        <f>IF(A16="","",SUM(G16,J16,M16,P16,S16,V16,D16))</f>
      </c>
      <c r="AC16" s="66">
        <f>IF(AB16="","",IF(AB16=0,0,FIXED(ROUNDDOWN(AA16/AB16,Eingabetabelle!$H$6),Eingabetabelle!$H$6,TRUE)))</f>
      </c>
      <c r="AD16" s="66">
        <f>IF(A16="","",FIXED(ROUNDDOWN(MAX(IF(OR(C17="+",C17="+/-"),B16/D16,0),IF(OR(F17="+",F17="+/-"),E16/G16,0),IF(OR(I17="+",I17="+/-"),H16/J16,0),IF(OR(L17="+",L17="+/-"),K16/M16,0),IF(OR(O17="+",O17="+/-"),N16/P16,0),IF(OR(R17="+",R17="+/-"),Q16/S16,0),IF(OR(U17="+",U17="+/-"),T16/V16,0)),Eingabetabelle!$H$6),Eingabetabelle!$H$6,TRUE))</f>
      </c>
      <c r="AE16" s="66">
        <f>IF(A16="","",MAX(D18,G18,J18,M18,P18,S18,V18))</f>
      </c>
      <c r="AF16" s="66">
        <f>IF(A16="","",RANK(AM16,$AM$13:$AM$33,FALSE))</f>
      </c>
      <c r="AG16" s="88">
        <f>IF(W16="",0,W16)</f>
        <v>0</v>
      </c>
      <c r="AH16" s="95">
        <f>RANK(AG16,$AG$13:$AG$33,TRUE)</f>
        <v>1</v>
      </c>
      <c r="AI16" s="89">
        <f>IF(AC16="",0,AC16*10^3+AD16*10^-3)</f>
        <v>0</v>
      </c>
      <c r="AJ16" s="87">
        <f>RANK(AI16,$AI$13:$AI$33,TRUE)</f>
        <v>1</v>
      </c>
      <c r="AK16" s="89">
        <f>IF(AE16="",0,AE16)</f>
        <v>0</v>
      </c>
      <c r="AL16" s="87">
        <f>RANK(AK16,$AK$13:$AK$33,TRUE)</f>
        <v>1</v>
      </c>
      <c r="AM16" s="87">
        <f>AL16+AJ16*10+AH16*10^2</f>
        <v>111</v>
      </c>
    </row>
    <row r="17" spans="1:39" ht="14.25">
      <c r="A17" s="11">
        <f>IF(Eingabetabelle!F11="","",Eingabetabelle!F11)</f>
      </c>
      <c r="B17" s="20"/>
      <c r="C17" s="21">
        <f>Eingabetabelle!D53</f>
      </c>
      <c r="D17" s="22"/>
      <c r="E17" s="17"/>
      <c r="F17" s="18">
        <f>Eingabetabelle!G53</f>
        <v>0</v>
      </c>
      <c r="G17" s="19"/>
      <c r="H17" s="20"/>
      <c r="I17" s="21">
        <f>Eingabetabelle!J53</f>
      </c>
      <c r="J17" s="22"/>
      <c r="K17" s="20"/>
      <c r="L17" s="21">
        <f>Eingabetabelle!M53</f>
      </c>
      <c r="M17" s="22"/>
      <c r="N17" s="20"/>
      <c r="O17" s="21">
        <f>Eingabetabelle!P53</f>
      </c>
      <c r="P17" s="22"/>
      <c r="Q17" s="20"/>
      <c r="R17" s="21">
        <f>Eingabetabelle!S53</f>
      </c>
      <c r="S17" s="22"/>
      <c r="T17" s="20"/>
      <c r="U17" s="21">
        <f>Eingabetabelle!V53</f>
      </c>
      <c r="V17" s="22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88"/>
      <c r="AH17" s="95"/>
      <c r="AI17" s="89"/>
      <c r="AJ17" s="87"/>
      <c r="AK17" s="89"/>
      <c r="AL17" s="87"/>
      <c r="AM17" s="87"/>
    </row>
    <row r="18" spans="1:39" ht="12.75">
      <c r="A18" s="13">
        <f>IF(Eingabetabelle!H11="","",Eingabetabelle!H11)</f>
      </c>
      <c r="B18" s="108">
        <f>Eingabetabelle!C54</f>
      </c>
      <c r="C18" s="109"/>
      <c r="D18" s="24">
        <f>Eingabetabelle!E54</f>
      </c>
      <c r="E18" s="117">
        <f>Eingabetabelle!F54</f>
      </c>
      <c r="F18" s="118"/>
      <c r="G18" s="23">
        <f>Eingabetabelle!H54</f>
      </c>
      <c r="H18" s="108">
        <f>Eingabetabelle!I54</f>
      </c>
      <c r="I18" s="109"/>
      <c r="J18" s="24">
        <f>Eingabetabelle!K54</f>
      </c>
      <c r="K18" s="108">
        <f>Eingabetabelle!L54</f>
      </c>
      <c r="L18" s="109"/>
      <c r="M18" s="24">
        <f>Eingabetabelle!N54</f>
      </c>
      <c r="N18" s="108">
        <f>Eingabetabelle!O54</f>
      </c>
      <c r="O18" s="109"/>
      <c r="P18" s="24">
        <f>Eingabetabelle!Q54</f>
      </c>
      <c r="Q18" s="108">
        <f>Eingabetabelle!R54</f>
      </c>
      <c r="R18" s="109"/>
      <c r="S18" s="24">
        <f>Eingabetabelle!T54</f>
      </c>
      <c r="T18" s="108">
        <f>Eingabetabelle!U54</f>
      </c>
      <c r="U18" s="109"/>
      <c r="V18" s="24">
        <f>Eingabetabelle!W54</f>
      </c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88"/>
      <c r="AH18" s="95"/>
      <c r="AI18" s="89"/>
      <c r="AJ18" s="87"/>
      <c r="AK18" s="89"/>
      <c r="AL18" s="87"/>
      <c r="AM18" s="87"/>
    </row>
    <row r="19" spans="1:39" ht="12.75">
      <c r="A19" s="9">
        <f>IF(Eingabetabelle!D12="","",Eingabetabelle!D12)</f>
      </c>
      <c r="B19" s="110">
        <f>Eingabetabelle!C55</f>
      </c>
      <c r="C19" s="111"/>
      <c r="D19" s="16">
        <f>Eingabetabelle!E55</f>
      </c>
      <c r="E19" s="110">
        <f>Eingabetabelle!F55</f>
      </c>
      <c r="F19" s="111"/>
      <c r="G19" s="16">
        <f>Eingabetabelle!H55</f>
      </c>
      <c r="H19" s="112">
        <f>Eingabetabelle!I55</f>
      </c>
      <c r="I19" s="113"/>
      <c r="J19" s="15">
        <f>Eingabetabelle!K55</f>
      </c>
      <c r="K19" s="110">
        <f>Eingabetabelle!L55</f>
      </c>
      <c r="L19" s="111"/>
      <c r="M19" s="16">
        <f>Eingabetabelle!N55</f>
      </c>
      <c r="N19" s="110">
        <f>Eingabetabelle!O55</f>
      </c>
      <c r="O19" s="111"/>
      <c r="P19" s="16">
        <f>Eingabetabelle!Q55</f>
      </c>
      <c r="Q19" s="110">
        <f>Eingabetabelle!R55</f>
      </c>
      <c r="R19" s="111"/>
      <c r="S19" s="16">
        <f>Eingabetabelle!T55</f>
      </c>
      <c r="T19" s="110">
        <f>Eingabetabelle!U55</f>
      </c>
      <c r="U19" s="111"/>
      <c r="V19" s="16">
        <f>Eingabetabelle!W55</f>
      </c>
      <c r="W19" s="66">
        <f>IF(A19="","",X19*2+Z19)</f>
      </c>
      <c r="X19" s="66">
        <f>IF(A19="","",COUNTIF(B20:V20,"+"))</f>
      </c>
      <c r="Y19" s="66">
        <f>IF(A19="","",COUNTIF(B20:V20,"-"))</f>
      </c>
      <c r="Z19" s="66">
        <f>IF(A19="","",COUNTIF(B20:V20,"+/-"))</f>
      </c>
      <c r="AA19" s="66">
        <f>IF(A19="","",SUM(B19,E19,H19,K19,N19,Q19,T19))</f>
      </c>
      <c r="AB19" s="66">
        <f>IF(A19="","",SUM(G19,J19,M19,P19,S19,V19,D19))</f>
      </c>
      <c r="AC19" s="66">
        <f>IF(AB19="","",IF(AB19=0,0,FIXED(ROUNDDOWN(AA19/AB19,Eingabetabelle!$H$6),Eingabetabelle!$H$6,TRUE)))</f>
      </c>
      <c r="AD19" s="66">
        <f>IF(A19="","",FIXED(ROUNDDOWN(MAX(IF(OR(C20="+",C20="+/-"),B19/D19,0),IF(OR(F20="+",F20="+/-"),E19/G19,0),IF(OR(I20="+",I20="+/-"),H19/J19,0),IF(OR(L20="+",L20="+/-"),K19/M19,0),IF(OR(O20="+",O20="+/-"),N19/P19,0),IF(OR(R20="+",R20="+/-"),Q19/S19,0),IF(OR(U20="+",U20="+/-"),T19/V19,0)),Eingabetabelle!$H$6),Eingabetabelle!$H$6,TRUE))</f>
      </c>
      <c r="AE19" s="66">
        <f>IF(A19="","",MAX(D21,G21,J21,M21,P21,S21,V21))</f>
      </c>
      <c r="AF19" s="66">
        <f>IF(A19="","",RANK(AM19,$AM$13:$AM$33,FALSE))</f>
      </c>
      <c r="AG19" s="88">
        <f>IF(W19="",0,W19)</f>
        <v>0</v>
      </c>
      <c r="AH19" s="95">
        <f>RANK(AG19,$AG$13:$AG$33,TRUE)</f>
        <v>1</v>
      </c>
      <c r="AI19" s="89">
        <f>IF(AC19="",0,AC19*10^3+AD19*10^-3)</f>
        <v>0</v>
      </c>
      <c r="AJ19" s="87">
        <f>RANK(AI19,$AI$13:$AI$33,TRUE)</f>
        <v>1</v>
      </c>
      <c r="AK19" s="89">
        <f>IF(AE19="",0,AE19)</f>
        <v>0</v>
      </c>
      <c r="AL19" s="87">
        <f>RANK(AK19,$AK$13:$AK$33,TRUE)</f>
        <v>1</v>
      </c>
      <c r="AM19" s="87">
        <f>AL19+AJ19*10+AH19*10^2</f>
        <v>111</v>
      </c>
    </row>
    <row r="20" spans="1:39" ht="14.25">
      <c r="A20" s="11">
        <f>IF(Eingabetabelle!F12="","",Eingabetabelle!F12)</f>
      </c>
      <c r="B20" s="20"/>
      <c r="C20" s="21">
        <f>Eingabetabelle!D56</f>
      </c>
      <c r="D20" s="22"/>
      <c r="E20" s="20"/>
      <c r="F20" s="21">
        <f>Eingabetabelle!G56</f>
      </c>
      <c r="G20" s="22"/>
      <c r="H20" s="17"/>
      <c r="I20" s="18">
        <f>Eingabetabelle!J56</f>
        <v>0</v>
      </c>
      <c r="J20" s="19"/>
      <c r="K20" s="20"/>
      <c r="L20" s="21">
        <f>Eingabetabelle!M56</f>
      </c>
      <c r="M20" s="22"/>
      <c r="N20" s="20"/>
      <c r="O20" s="21">
        <f>Eingabetabelle!P56</f>
      </c>
      <c r="P20" s="22"/>
      <c r="Q20" s="20"/>
      <c r="R20" s="21">
        <f>Eingabetabelle!S56</f>
      </c>
      <c r="S20" s="22"/>
      <c r="T20" s="20"/>
      <c r="U20" s="21">
        <f>Eingabetabelle!V56</f>
      </c>
      <c r="V20" s="22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88"/>
      <c r="AH20" s="95"/>
      <c r="AI20" s="89"/>
      <c r="AJ20" s="87"/>
      <c r="AK20" s="89"/>
      <c r="AL20" s="87"/>
      <c r="AM20" s="87"/>
    </row>
    <row r="21" spans="1:39" ht="12.75">
      <c r="A21" s="13">
        <f>IF(Eingabetabelle!H12="","",Eingabetabelle!H12)</f>
      </c>
      <c r="B21" s="108">
        <f>Eingabetabelle!C57</f>
      </c>
      <c r="C21" s="109"/>
      <c r="D21" s="24">
        <f>Eingabetabelle!E57</f>
      </c>
      <c r="E21" s="108">
        <f>Eingabetabelle!F57</f>
      </c>
      <c r="F21" s="109"/>
      <c r="G21" s="24">
        <f>Eingabetabelle!H57</f>
      </c>
      <c r="H21" s="117">
        <f>Eingabetabelle!I57</f>
      </c>
      <c r="I21" s="118"/>
      <c r="J21" s="23">
        <f>Eingabetabelle!K57</f>
      </c>
      <c r="K21" s="108">
        <f>Eingabetabelle!L57</f>
      </c>
      <c r="L21" s="109"/>
      <c r="M21" s="24">
        <f>Eingabetabelle!N57</f>
      </c>
      <c r="N21" s="108">
        <f>Eingabetabelle!O57</f>
      </c>
      <c r="O21" s="109"/>
      <c r="P21" s="24">
        <f>Eingabetabelle!Q57</f>
      </c>
      <c r="Q21" s="108">
        <f>Eingabetabelle!R57</f>
      </c>
      <c r="R21" s="109"/>
      <c r="S21" s="24">
        <f>Eingabetabelle!T57</f>
      </c>
      <c r="T21" s="108">
        <f>Eingabetabelle!U57</f>
      </c>
      <c r="U21" s="109"/>
      <c r="V21" s="24">
        <f>Eingabetabelle!W57</f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88"/>
      <c r="AH21" s="95"/>
      <c r="AI21" s="89"/>
      <c r="AJ21" s="87"/>
      <c r="AK21" s="89"/>
      <c r="AL21" s="87"/>
      <c r="AM21" s="87"/>
    </row>
    <row r="22" spans="1:39" ht="12.75">
      <c r="A22" s="9">
        <f>IF(Eingabetabelle!D13="","",Eingabetabelle!D13)</f>
      </c>
      <c r="B22" s="110">
        <f>Eingabetabelle!C58</f>
      </c>
      <c r="C22" s="111"/>
      <c r="D22" s="16">
        <f>Eingabetabelle!E58</f>
      </c>
      <c r="E22" s="110">
        <f>Eingabetabelle!F58</f>
      </c>
      <c r="F22" s="111"/>
      <c r="G22" s="16">
        <f>Eingabetabelle!H58</f>
      </c>
      <c r="H22" s="110">
        <f>Eingabetabelle!I58</f>
      </c>
      <c r="I22" s="111"/>
      <c r="J22" s="16">
        <f>Eingabetabelle!K58</f>
      </c>
      <c r="K22" s="112">
        <f>Eingabetabelle!L58</f>
      </c>
      <c r="L22" s="113"/>
      <c r="M22" s="15">
        <f>Eingabetabelle!N58</f>
      </c>
      <c r="N22" s="110">
        <f>Eingabetabelle!O58</f>
      </c>
      <c r="O22" s="111"/>
      <c r="P22" s="16">
        <f>Eingabetabelle!Q58</f>
      </c>
      <c r="Q22" s="110">
        <f>Eingabetabelle!R58</f>
      </c>
      <c r="R22" s="111"/>
      <c r="S22" s="16">
        <f>Eingabetabelle!T58</f>
      </c>
      <c r="T22" s="110">
        <f>Eingabetabelle!U58</f>
      </c>
      <c r="U22" s="111"/>
      <c r="V22" s="16">
        <f>Eingabetabelle!W58</f>
      </c>
      <c r="W22" s="66">
        <f>IF(A22="","",X22*2+Z22)</f>
      </c>
      <c r="X22" s="66">
        <f>IF(A22="","",COUNTIF(B23:V23,"+"))</f>
      </c>
      <c r="Y22" s="66">
        <f>IF(A22="","",COUNTIF(B23:V23,"-"))</f>
      </c>
      <c r="Z22" s="66">
        <f>IF(A22="","",COUNTIF(B23:V23,"+/-"))</f>
      </c>
      <c r="AA22" s="66">
        <f>IF(A22="","",SUM(B22,E22,H22,K22,N22,Q22,T22))</f>
      </c>
      <c r="AB22" s="66">
        <f>IF(A22="","",SUM(G22,J22,M22,P22,S22,V22,D22))</f>
      </c>
      <c r="AC22" s="66">
        <f>IF(AB22="","",IF(AB22=0,0,FIXED(ROUNDDOWN(AA22/AB22,Eingabetabelle!$H$6),Eingabetabelle!$H$6,TRUE)))</f>
      </c>
      <c r="AD22" s="66">
        <f>IF(A22="","",FIXED(ROUNDDOWN(MAX(IF(OR(C23="+",C23="+/-"),B22/D22,0),IF(OR(F23="+",F23="+/-"),E22/G22,0),IF(OR(I23="+",I23="+/-"),H22/J22,0),IF(OR(L23="+",L23="+/-"),K22/M22,0),IF(OR(O23="+",O23="+/-"),N22/P22,0),IF(OR(R23="+",R23="+/-"),Q22/S22,0),IF(OR(U23="+",U23="+/-"),T22/V22,0)),Eingabetabelle!$H$6),Eingabetabelle!$H$6,TRUE))</f>
      </c>
      <c r="AE22" s="66">
        <f>IF(A22="","",MAX(D24,G24,J24,M24,P24,S24,V24))</f>
      </c>
      <c r="AF22" s="66">
        <f>IF(A22="","",RANK(AM22,$AM$13:$AM$33,FALSE))</f>
      </c>
      <c r="AG22" s="88">
        <f>IF(W22="",0,W22)</f>
        <v>0</v>
      </c>
      <c r="AH22" s="95">
        <f>RANK(AG22,$AG$13:$AG$33,TRUE)</f>
        <v>1</v>
      </c>
      <c r="AI22" s="89">
        <f>IF(AC22="",0,AC22*10^3+AD22*10^-3)</f>
        <v>0</v>
      </c>
      <c r="AJ22" s="87">
        <f>RANK(AI22,$AI$13:$AI$33,TRUE)</f>
        <v>1</v>
      </c>
      <c r="AK22" s="89">
        <f>IF(AE22="",0,AE22)</f>
        <v>0</v>
      </c>
      <c r="AL22" s="87">
        <f>RANK(AK22,$AK$13:$AK$33,TRUE)</f>
        <v>1</v>
      </c>
      <c r="AM22" s="87">
        <f>AL22+AJ22*10+AH22*10^2</f>
        <v>111</v>
      </c>
    </row>
    <row r="23" spans="1:39" ht="14.25">
      <c r="A23" s="11">
        <f>IF(Eingabetabelle!F13="","",Eingabetabelle!F13)</f>
      </c>
      <c r="B23" s="20"/>
      <c r="C23" s="21">
        <f>Eingabetabelle!D59</f>
      </c>
      <c r="D23" s="22"/>
      <c r="E23" s="20"/>
      <c r="F23" s="21">
        <f>Eingabetabelle!G59</f>
      </c>
      <c r="G23" s="22"/>
      <c r="H23" s="20"/>
      <c r="I23" s="21">
        <f>Eingabetabelle!J59</f>
      </c>
      <c r="J23" s="22"/>
      <c r="K23" s="17"/>
      <c r="L23" s="18">
        <f>Eingabetabelle!M59</f>
        <v>0</v>
      </c>
      <c r="M23" s="19"/>
      <c r="N23" s="20"/>
      <c r="O23" s="21">
        <f>Eingabetabelle!P59</f>
      </c>
      <c r="P23" s="22"/>
      <c r="Q23" s="20"/>
      <c r="R23" s="21">
        <f>Eingabetabelle!S59</f>
      </c>
      <c r="S23" s="22"/>
      <c r="T23" s="20"/>
      <c r="U23" s="21">
        <f>Eingabetabelle!V59</f>
      </c>
      <c r="V23" s="22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88"/>
      <c r="AH23" s="95"/>
      <c r="AI23" s="89"/>
      <c r="AJ23" s="87"/>
      <c r="AK23" s="89"/>
      <c r="AL23" s="87"/>
      <c r="AM23" s="87"/>
    </row>
    <row r="24" spans="1:39" ht="12.75">
      <c r="A24" s="13">
        <f>IF(Eingabetabelle!H13="","",Eingabetabelle!H13)</f>
      </c>
      <c r="B24" s="108">
        <f>Eingabetabelle!C60</f>
      </c>
      <c r="C24" s="109"/>
      <c r="D24" s="24">
        <f>Eingabetabelle!E60</f>
      </c>
      <c r="E24" s="108">
        <f>Eingabetabelle!F60</f>
      </c>
      <c r="F24" s="109"/>
      <c r="G24" s="24">
        <f>Eingabetabelle!H60</f>
      </c>
      <c r="H24" s="108">
        <f>Eingabetabelle!I60</f>
      </c>
      <c r="I24" s="109"/>
      <c r="J24" s="24">
        <f>Eingabetabelle!K60</f>
      </c>
      <c r="K24" s="117">
        <f>Eingabetabelle!L60</f>
      </c>
      <c r="L24" s="118"/>
      <c r="M24" s="23">
        <f>Eingabetabelle!N60</f>
      </c>
      <c r="N24" s="108">
        <f>Eingabetabelle!O60</f>
      </c>
      <c r="O24" s="109"/>
      <c r="P24" s="24">
        <f>Eingabetabelle!Q60</f>
      </c>
      <c r="Q24" s="108">
        <f>Eingabetabelle!R60</f>
      </c>
      <c r="R24" s="109"/>
      <c r="S24" s="24">
        <f>Eingabetabelle!T60</f>
      </c>
      <c r="T24" s="108">
        <f>Eingabetabelle!U60</f>
      </c>
      <c r="U24" s="109"/>
      <c r="V24" s="24">
        <f>Eingabetabelle!W60</f>
      </c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88"/>
      <c r="AH24" s="95"/>
      <c r="AI24" s="89"/>
      <c r="AJ24" s="87"/>
      <c r="AK24" s="89"/>
      <c r="AL24" s="87"/>
      <c r="AM24" s="87"/>
    </row>
    <row r="25" spans="1:39" ht="12.75" hidden="1">
      <c r="A25" s="9">
        <f>IF(Eingabetabelle!D14="","",Eingabetabelle!D14)</f>
      </c>
      <c r="B25" s="110">
        <f>Eingabetabelle!C61</f>
      </c>
      <c r="C25" s="111"/>
      <c r="D25" s="16">
        <f>Eingabetabelle!E61</f>
      </c>
      <c r="E25" s="110">
        <f>Eingabetabelle!F61</f>
      </c>
      <c r="F25" s="111"/>
      <c r="G25" s="16">
        <f>Eingabetabelle!H61</f>
      </c>
      <c r="H25" s="110">
        <f>Eingabetabelle!I61</f>
      </c>
      <c r="I25" s="111"/>
      <c r="J25" s="16">
        <f>Eingabetabelle!K61</f>
      </c>
      <c r="K25" s="110">
        <f>Eingabetabelle!L61</f>
      </c>
      <c r="L25" s="111"/>
      <c r="M25" s="16">
        <f>Eingabetabelle!N61</f>
      </c>
      <c r="N25" s="112">
        <f>Eingabetabelle!O61</f>
      </c>
      <c r="O25" s="113"/>
      <c r="P25" s="15">
        <f>Eingabetabelle!Q61</f>
      </c>
      <c r="Q25" s="110">
        <f>Eingabetabelle!R61</f>
      </c>
      <c r="R25" s="111"/>
      <c r="S25" s="16">
        <f>Eingabetabelle!T61</f>
      </c>
      <c r="T25" s="110">
        <f>Eingabetabelle!U61</f>
      </c>
      <c r="U25" s="111"/>
      <c r="V25" s="16">
        <f>Eingabetabelle!W61</f>
      </c>
      <c r="W25" s="66">
        <f>IF(A25="","",X25*2+Z25)</f>
      </c>
      <c r="X25" s="66">
        <f>IF(A25="","",COUNTIF(B26:V26,"+"))</f>
      </c>
      <c r="Y25" s="66">
        <f>IF(A25="","",COUNTIF(B26:V26,"-"))</f>
      </c>
      <c r="Z25" s="66">
        <f>IF(A25="","",COUNTIF(B26:V26,"+/-"))</f>
      </c>
      <c r="AA25" s="66">
        <f>IF(A25="","",SUM(B25,E25,H25,K25,N25,Q25,T25))</f>
      </c>
      <c r="AB25" s="66">
        <f>IF(A25="","",SUM(G25,J25,M25,P25,S25,V25,D25))</f>
      </c>
      <c r="AC25" s="66">
        <f>IF(AB25="","",IF(AB25=0,0,FIXED(ROUNDDOWN(AA25/AB25,Eingabetabelle!$H$6),Eingabetabelle!$H$6,TRUE)))</f>
      </c>
      <c r="AD25" s="66">
        <f>IF(A25="","",FIXED(ROUNDDOWN(MAX(IF(OR(C26="+",C26="+/-"),B25/D25,0),IF(OR(F26="+",F26="+/-"),E25/G25,0),IF(OR(I26="+",I26="+/-"),H25/J25,0),IF(OR(L26="+",L26="+/-"),K25/M25,0),IF(OR(O26="+",O26="+/-"),N25/P25,0),IF(OR(R26="+",R26="+/-"),Q25/S25,0),IF(OR(U26="+",U26="+/-"),T25/V25,0)),Eingabetabelle!$H$6),Eingabetabelle!$H$6,TRUE))</f>
      </c>
      <c r="AE25" s="66">
        <f>IF(A25="","",MAX(D27,G27,J27,M27,P27,S27,V27))</f>
      </c>
      <c r="AF25" s="66">
        <f>IF(A25="","",RANK(AM25,$AM$13:$AM$33,FALSE))</f>
      </c>
      <c r="AG25" s="88">
        <f>IF(W25="",0,W25)</f>
        <v>0</v>
      </c>
      <c r="AH25" s="95">
        <f>RANK(AG25,$AG$13:$AG$33,TRUE)</f>
        <v>1</v>
      </c>
      <c r="AI25" s="89">
        <f>IF(AC25="",0,AC25*10^3+AD25*10^-3)</f>
        <v>0</v>
      </c>
      <c r="AJ25" s="87">
        <f>RANK(AI25,$AI$13:$AI$33,TRUE)</f>
        <v>1</v>
      </c>
      <c r="AK25" s="89">
        <f>IF(AE25="",0,AE25)</f>
        <v>0</v>
      </c>
      <c r="AL25" s="87">
        <f>RANK(AK25,$AK$13:$AK$33,TRUE)</f>
        <v>1</v>
      </c>
      <c r="AM25" s="87">
        <f>AL25+AJ25*10+AH25*10^2</f>
        <v>111</v>
      </c>
    </row>
    <row r="26" spans="1:39" ht="14.25" hidden="1">
      <c r="A26" s="11">
        <f>IF(Eingabetabelle!F14="","",Eingabetabelle!F14)</f>
      </c>
      <c r="B26" s="20"/>
      <c r="C26" s="21">
        <f>Eingabetabelle!D62</f>
      </c>
      <c r="D26" s="22"/>
      <c r="E26" s="20"/>
      <c r="F26" s="21">
        <f>Eingabetabelle!G62</f>
      </c>
      <c r="G26" s="22"/>
      <c r="H26" s="20"/>
      <c r="I26" s="21">
        <f>Eingabetabelle!J62</f>
      </c>
      <c r="J26" s="22"/>
      <c r="K26" s="20"/>
      <c r="L26" s="21">
        <f>Eingabetabelle!M62</f>
      </c>
      <c r="M26" s="22"/>
      <c r="N26" s="17"/>
      <c r="O26" s="18">
        <f>Eingabetabelle!P62</f>
        <v>0</v>
      </c>
      <c r="P26" s="19"/>
      <c r="Q26" s="20"/>
      <c r="R26" s="21">
        <f>Eingabetabelle!S62</f>
      </c>
      <c r="S26" s="22"/>
      <c r="T26" s="20"/>
      <c r="U26" s="21">
        <f>Eingabetabelle!V62</f>
      </c>
      <c r="V26" s="22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88"/>
      <c r="AH26" s="95"/>
      <c r="AI26" s="89"/>
      <c r="AJ26" s="87"/>
      <c r="AK26" s="89"/>
      <c r="AL26" s="87"/>
      <c r="AM26" s="87"/>
    </row>
    <row r="27" spans="1:39" ht="12.75" hidden="1">
      <c r="A27" s="13">
        <f>IF(Eingabetabelle!H14="","",Eingabetabelle!H14)</f>
      </c>
      <c r="B27" s="108">
        <f>Eingabetabelle!C63</f>
      </c>
      <c r="C27" s="109"/>
      <c r="D27" s="24">
        <f>Eingabetabelle!E63</f>
      </c>
      <c r="E27" s="108">
        <f>Eingabetabelle!F63</f>
      </c>
      <c r="F27" s="109"/>
      <c r="G27" s="24">
        <f>Eingabetabelle!H63</f>
      </c>
      <c r="H27" s="108">
        <f>Eingabetabelle!I63</f>
      </c>
      <c r="I27" s="109"/>
      <c r="J27" s="24">
        <f>Eingabetabelle!K63</f>
      </c>
      <c r="K27" s="108">
        <f>Eingabetabelle!L63</f>
      </c>
      <c r="L27" s="109"/>
      <c r="M27" s="24">
        <f>Eingabetabelle!N63</f>
      </c>
      <c r="N27" s="117">
        <f>Eingabetabelle!O63</f>
      </c>
      <c r="O27" s="118"/>
      <c r="P27" s="23">
        <f>Eingabetabelle!Q63</f>
      </c>
      <c r="Q27" s="108">
        <f>Eingabetabelle!R63</f>
      </c>
      <c r="R27" s="109"/>
      <c r="S27" s="24">
        <f>Eingabetabelle!T63</f>
      </c>
      <c r="T27" s="108">
        <f>Eingabetabelle!U63</f>
      </c>
      <c r="U27" s="109"/>
      <c r="V27" s="24">
        <f>Eingabetabelle!W63</f>
      </c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88"/>
      <c r="AH27" s="95"/>
      <c r="AI27" s="89"/>
      <c r="AJ27" s="87"/>
      <c r="AK27" s="89"/>
      <c r="AL27" s="87"/>
      <c r="AM27" s="87"/>
    </row>
    <row r="28" spans="1:39" ht="12.75" hidden="1">
      <c r="A28" s="9">
        <f>IF(Eingabetabelle!D15="","",Eingabetabelle!D15)</f>
      </c>
      <c r="B28" s="110">
        <f>Eingabetabelle!C64</f>
      </c>
      <c r="C28" s="111"/>
      <c r="D28" s="16">
        <f>Eingabetabelle!E64</f>
      </c>
      <c r="E28" s="110">
        <f>Eingabetabelle!F64</f>
      </c>
      <c r="F28" s="111"/>
      <c r="G28" s="16">
        <f>Eingabetabelle!H64</f>
      </c>
      <c r="H28" s="110">
        <f>Eingabetabelle!I64</f>
      </c>
      <c r="I28" s="111"/>
      <c r="J28" s="16">
        <f>Eingabetabelle!K64</f>
      </c>
      <c r="K28" s="110">
        <f>Eingabetabelle!L64</f>
      </c>
      <c r="L28" s="111"/>
      <c r="M28" s="16">
        <f>Eingabetabelle!N64</f>
      </c>
      <c r="N28" s="110">
        <f>Eingabetabelle!O64</f>
      </c>
      <c r="O28" s="111"/>
      <c r="P28" s="16">
        <f>Eingabetabelle!Q64</f>
      </c>
      <c r="Q28" s="112">
        <f>Eingabetabelle!R64</f>
      </c>
      <c r="R28" s="113"/>
      <c r="S28" s="15">
        <f>Eingabetabelle!T64</f>
      </c>
      <c r="T28" s="110">
        <f>Eingabetabelle!U64</f>
      </c>
      <c r="U28" s="111"/>
      <c r="V28" s="16">
        <f>Eingabetabelle!W64</f>
      </c>
      <c r="W28" s="66">
        <f>IF(A28="","",X28*2+Z28)</f>
      </c>
      <c r="X28" s="66">
        <f>IF(A28="","",COUNTIF(B29:V29,"+"))</f>
      </c>
      <c r="Y28" s="66">
        <f>IF(A28="","",COUNTIF(B29:V29,"-"))</f>
      </c>
      <c r="Z28" s="66">
        <f>IF(A28="","",COUNTIF(B29:V29,"+/-"))</f>
      </c>
      <c r="AA28" s="66">
        <f>IF(A28="","",SUM(B28,E28,H28,K28,N28,Q28,T28))</f>
      </c>
      <c r="AB28" s="66">
        <f>IF(A28="","",SUM(G28,J28,M28,P28,S28,V28,D28))</f>
      </c>
      <c r="AC28" s="66">
        <f>IF(AB28="","",IF(AB28=0,0,FIXED(ROUNDDOWN(AA28/AB28,Eingabetabelle!$H$6),Eingabetabelle!$H$6,TRUE)))</f>
      </c>
      <c r="AD28" s="66">
        <f>IF(A28="","",FIXED(ROUNDDOWN(MAX(IF(OR(C29="+",C29="+/-"),B28/D28,0),IF(OR(F29="+",F29="+/-"),E28/G28,0),IF(OR(I29="+",I29="+/-"),H28/J28,0),IF(OR(L29="+",L29="+/-"),K28/M28,0),IF(OR(O29="+",O29="+/-"),N28/P28,0),IF(OR(R29="+",R29="+/-"),Q28/S28,0),IF(OR(U29="+",U29="+/-"),T28/V28,0)),Eingabetabelle!$H$6),Eingabetabelle!$H$6,TRUE))</f>
      </c>
      <c r="AE28" s="66">
        <f>IF(A28="","",MAX(D30,G30,J30,M30,P30,S30,V30))</f>
      </c>
      <c r="AF28" s="66">
        <f>IF(A28="","",RANK(AM28,$AM$13:$AM$33,FALSE))</f>
      </c>
      <c r="AG28" s="88">
        <f>IF(W28="",0,W28)</f>
        <v>0</v>
      </c>
      <c r="AH28" s="95">
        <f>RANK(AG28,$AG$13:$AG$33,TRUE)</f>
        <v>1</v>
      </c>
      <c r="AI28" s="89">
        <f>IF(AC28="",0,AC28*10^3+AD28*10^-3)</f>
        <v>0</v>
      </c>
      <c r="AJ28" s="87">
        <f>RANK(AI28,$AI$13:$AI$33,TRUE)</f>
        <v>1</v>
      </c>
      <c r="AK28" s="89">
        <f>IF(AE28="",0,AE28)</f>
        <v>0</v>
      </c>
      <c r="AL28" s="87">
        <f>RANK(AK28,$AK$13:$AK$33,TRUE)</f>
        <v>1</v>
      </c>
      <c r="AM28" s="87">
        <f>AL28+AJ28*10+AH28*10^2</f>
        <v>111</v>
      </c>
    </row>
    <row r="29" spans="1:39" ht="14.25" hidden="1">
      <c r="A29" s="11">
        <f>IF(Eingabetabelle!F15="","",Eingabetabelle!F15)</f>
      </c>
      <c r="B29" s="20"/>
      <c r="C29" s="21">
        <f>Eingabetabelle!D65</f>
      </c>
      <c r="D29" s="22"/>
      <c r="E29" s="20"/>
      <c r="F29" s="21">
        <f>Eingabetabelle!G65</f>
      </c>
      <c r="G29" s="22"/>
      <c r="H29" s="20"/>
      <c r="I29" s="21">
        <f>Eingabetabelle!J65</f>
      </c>
      <c r="J29" s="22"/>
      <c r="K29" s="20"/>
      <c r="L29" s="21">
        <f>Eingabetabelle!M65</f>
      </c>
      <c r="M29" s="22"/>
      <c r="N29" s="20"/>
      <c r="O29" s="21">
        <f>Eingabetabelle!P65</f>
      </c>
      <c r="P29" s="22"/>
      <c r="Q29" s="17"/>
      <c r="R29" s="18">
        <f>Eingabetabelle!S65</f>
        <v>0</v>
      </c>
      <c r="S29" s="19"/>
      <c r="T29" s="20"/>
      <c r="U29" s="21">
        <f>Eingabetabelle!V65</f>
      </c>
      <c r="V29" s="22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88"/>
      <c r="AH29" s="95"/>
      <c r="AI29" s="89"/>
      <c r="AJ29" s="87"/>
      <c r="AK29" s="89"/>
      <c r="AL29" s="87"/>
      <c r="AM29" s="87"/>
    </row>
    <row r="30" spans="1:39" ht="12.75" hidden="1">
      <c r="A30" s="13">
        <f>IF(Eingabetabelle!H15="","",Eingabetabelle!H15)</f>
      </c>
      <c r="B30" s="108">
        <f>Eingabetabelle!C66</f>
      </c>
      <c r="C30" s="109"/>
      <c r="D30" s="24">
        <f>Eingabetabelle!E66</f>
      </c>
      <c r="E30" s="108">
        <f>Eingabetabelle!F66</f>
      </c>
      <c r="F30" s="109"/>
      <c r="G30" s="24">
        <f>Eingabetabelle!H66</f>
      </c>
      <c r="H30" s="108">
        <f>Eingabetabelle!I66</f>
      </c>
      <c r="I30" s="109"/>
      <c r="J30" s="24">
        <f>Eingabetabelle!K66</f>
      </c>
      <c r="K30" s="108">
        <f>Eingabetabelle!L66</f>
      </c>
      <c r="L30" s="109"/>
      <c r="M30" s="24">
        <f>Eingabetabelle!N66</f>
      </c>
      <c r="N30" s="108">
        <f>Eingabetabelle!O66</f>
      </c>
      <c r="O30" s="109"/>
      <c r="P30" s="24">
        <f>Eingabetabelle!Q66</f>
      </c>
      <c r="Q30" s="117">
        <f>Eingabetabelle!R66</f>
      </c>
      <c r="R30" s="118"/>
      <c r="S30" s="23">
        <f>Eingabetabelle!T66</f>
      </c>
      <c r="T30" s="108">
        <f>Eingabetabelle!U66</f>
      </c>
      <c r="U30" s="109"/>
      <c r="V30" s="24">
        <f>Eingabetabelle!W66</f>
      </c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88"/>
      <c r="AH30" s="95"/>
      <c r="AI30" s="89"/>
      <c r="AJ30" s="87"/>
      <c r="AK30" s="89"/>
      <c r="AL30" s="87"/>
      <c r="AM30" s="87"/>
    </row>
    <row r="31" spans="1:39" ht="12.75" hidden="1">
      <c r="A31" s="9">
        <f>IF(Eingabetabelle!D16="","",Eingabetabelle!D16)</f>
      </c>
      <c r="B31" s="110">
        <f>Eingabetabelle!C67</f>
      </c>
      <c r="C31" s="111"/>
      <c r="D31" s="16">
        <f>Eingabetabelle!E67</f>
      </c>
      <c r="E31" s="110">
        <f>Eingabetabelle!F67</f>
      </c>
      <c r="F31" s="111"/>
      <c r="G31" s="16">
        <f>Eingabetabelle!H67</f>
      </c>
      <c r="H31" s="110">
        <f>Eingabetabelle!I67</f>
      </c>
      <c r="I31" s="111"/>
      <c r="J31" s="16">
        <f>Eingabetabelle!K67</f>
      </c>
      <c r="K31" s="110">
        <f>Eingabetabelle!L67</f>
      </c>
      <c r="L31" s="111"/>
      <c r="M31" s="16">
        <f>Eingabetabelle!N67</f>
      </c>
      <c r="N31" s="110">
        <f>Eingabetabelle!O67</f>
      </c>
      <c r="O31" s="111"/>
      <c r="P31" s="16">
        <f>Eingabetabelle!Q67</f>
      </c>
      <c r="Q31" s="110">
        <f>Eingabetabelle!R67</f>
      </c>
      <c r="R31" s="111"/>
      <c r="S31" s="16">
        <f>Eingabetabelle!T67</f>
      </c>
      <c r="T31" s="112">
        <f>Eingabetabelle!U67</f>
      </c>
      <c r="U31" s="113"/>
      <c r="V31" s="15">
        <f>Eingabetabelle!W67</f>
      </c>
      <c r="W31" s="66">
        <f>IF(A31="","",X31*2+Z31)</f>
      </c>
      <c r="X31" s="66">
        <f>IF(A31="","",COUNTIF(B32:V32,"+"))</f>
      </c>
      <c r="Y31" s="66">
        <f>IF(A31="","",COUNTIF(B32:V32,"-"))</f>
      </c>
      <c r="Z31" s="66">
        <f>IF(A31="","",COUNTIF(B32:V32,"+/-"))</f>
      </c>
      <c r="AA31" s="66">
        <f>IF(A31="","",SUM(B31,E31,H31,K31,N31,Q31,T31))</f>
      </c>
      <c r="AB31" s="66">
        <f>IF(A31="","",SUM(G31,J31,M31,P31,S31,V31,D31))</f>
      </c>
      <c r="AC31" s="66">
        <f>IF(AB31="","",IF(AB31=0,0,FIXED(ROUNDDOWN(AA31/AB31,Eingabetabelle!$H$6),Eingabetabelle!$H$6,TRUE)))</f>
      </c>
      <c r="AD31" s="66">
        <f>IF(A31="","",FIXED(ROUNDDOWN(MAX(IF(OR(C32="+",C32="+/-"),B31/D31,0),IF(OR(F32="+",F32="+/-"),E31/G31,0),IF(OR(I32="+",I32="+/-"),H31/J31,0),IF(OR(L32="+",L32="+/-"),K31/M31,0),IF(OR(O32="+",O32="+/-"),N31/P31,0),IF(OR(R32="+",R32="+/-"),Q31/S31,0),IF(OR(U32="+",U32="+/-"),T31/V31,0)),Eingabetabelle!$H$6),Eingabetabelle!$H$6,TRUE))</f>
      </c>
      <c r="AE31" s="66">
        <f>IF(A31="","",MAX(D33,G33,J33,M33,P33,S33,V33))</f>
      </c>
      <c r="AF31" s="66">
        <f>IF(A31="","",RANK(AM31,$AM$13:$AM$33,FALSE))</f>
      </c>
      <c r="AG31" s="88">
        <f>IF(W31="",0,W31)</f>
        <v>0</v>
      </c>
      <c r="AH31" s="95">
        <f>RANK(AG31,$AG$13:$AG$33,TRUE)</f>
        <v>1</v>
      </c>
      <c r="AI31" s="89">
        <f>IF(AC31="",0,AC31*10^3+AD31*10^-3)</f>
        <v>0</v>
      </c>
      <c r="AJ31" s="87">
        <f>RANK(AI31,$AI$13:$AI$33,TRUE)</f>
        <v>1</v>
      </c>
      <c r="AK31" s="89">
        <f>IF(AE31="",0,AE31)</f>
        <v>0</v>
      </c>
      <c r="AL31" s="87">
        <f>RANK(AK31,$AK$13:$AK$33,TRUE)</f>
        <v>1</v>
      </c>
      <c r="AM31" s="87">
        <f>AL31+AJ31*10+AH31*10^2</f>
        <v>111</v>
      </c>
    </row>
    <row r="32" spans="1:39" ht="14.25" hidden="1">
      <c r="A32" s="11">
        <f>IF(Eingabetabelle!F16="","",Eingabetabelle!F16)</f>
      </c>
      <c r="B32" s="20"/>
      <c r="C32" s="21">
        <f>Eingabetabelle!D68</f>
      </c>
      <c r="D32" s="22"/>
      <c r="E32" s="20"/>
      <c r="F32" s="21">
        <f>Eingabetabelle!G68</f>
      </c>
      <c r="G32" s="22"/>
      <c r="H32" s="20"/>
      <c r="I32" s="21">
        <f>Eingabetabelle!J68</f>
      </c>
      <c r="J32" s="22"/>
      <c r="K32" s="20"/>
      <c r="L32" s="21">
        <f>Eingabetabelle!M68</f>
      </c>
      <c r="M32" s="22"/>
      <c r="N32" s="20"/>
      <c r="O32" s="21">
        <f>Eingabetabelle!P68</f>
      </c>
      <c r="P32" s="22"/>
      <c r="Q32" s="20"/>
      <c r="R32" s="21">
        <f>Eingabetabelle!S68</f>
      </c>
      <c r="S32" s="22"/>
      <c r="T32" s="17"/>
      <c r="U32" s="18">
        <f>Eingabetabelle!V68</f>
        <v>0</v>
      </c>
      <c r="V32" s="19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88"/>
      <c r="AH32" s="95"/>
      <c r="AI32" s="89"/>
      <c r="AJ32" s="87"/>
      <c r="AK32" s="89"/>
      <c r="AL32" s="87"/>
      <c r="AM32" s="87"/>
    </row>
    <row r="33" spans="1:39" ht="12.75" hidden="1">
      <c r="A33" s="13">
        <f>IF(Eingabetabelle!H16="","",Eingabetabelle!H16)</f>
      </c>
      <c r="B33" s="108">
        <f>Eingabetabelle!C69</f>
      </c>
      <c r="C33" s="109"/>
      <c r="D33" s="24">
        <f>Eingabetabelle!E69</f>
      </c>
      <c r="E33" s="108">
        <f>Eingabetabelle!F69</f>
      </c>
      <c r="F33" s="109"/>
      <c r="G33" s="24">
        <f>Eingabetabelle!H69</f>
      </c>
      <c r="H33" s="108">
        <f>Eingabetabelle!I69</f>
      </c>
      <c r="I33" s="109"/>
      <c r="J33" s="24">
        <f>Eingabetabelle!K69</f>
      </c>
      <c r="K33" s="108">
        <f>Eingabetabelle!L69</f>
      </c>
      <c r="L33" s="109"/>
      <c r="M33" s="24">
        <f>Eingabetabelle!N69</f>
      </c>
      <c r="N33" s="108">
        <f>Eingabetabelle!O69</f>
      </c>
      <c r="O33" s="109"/>
      <c r="P33" s="24">
        <f>Eingabetabelle!Q69</f>
      </c>
      <c r="Q33" s="108">
        <f>Eingabetabelle!R69</f>
      </c>
      <c r="R33" s="109"/>
      <c r="S33" s="24">
        <f>Eingabetabelle!T69</f>
      </c>
      <c r="T33" s="117">
        <f>Eingabetabelle!U69</f>
      </c>
      <c r="U33" s="118"/>
      <c r="V33" s="23">
        <f>Eingabetabelle!W69</f>
      </c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88"/>
      <c r="AH33" s="95"/>
      <c r="AI33" s="89"/>
      <c r="AJ33" s="87"/>
      <c r="AK33" s="89"/>
      <c r="AL33" s="87"/>
      <c r="AM33" s="87"/>
    </row>
    <row r="34" spans="2:22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32" ht="18.75" customHeight="1">
      <c r="A35" s="115" t="s">
        <v>26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2" ht="18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</row>
    <row r="37" spans="2:22" ht="12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2:22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2:22" ht="12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2:22" ht="12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22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</sheetData>
  <sheetProtection password="CAE3" sheet="1" objects="1" scenarios="1"/>
  <mergeCells count="260">
    <mergeCell ref="N28:O28"/>
    <mergeCell ref="Q28:R28"/>
    <mergeCell ref="T28:U28"/>
    <mergeCell ref="B31:C31"/>
    <mergeCell ref="E31:F31"/>
    <mergeCell ref="H31:I31"/>
    <mergeCell ref="K31:L31"/>
    <mergeCell ref="N31:O31"/>
    <mergeCell ref="Q31:R31"/>
    <mergeCell ref="T31:U31"/>
    <mergeCell ref="B28:C28"/>
    <mergeCell ref="E28:F28"/>
    <mergeCell ref="H28:I28"/>
    <mergeCell ref="K28:L28"/>
    <mergeCell ref="N22:O22"/>
    <mergeCell ref="Q22:R22"/>
    <mergeCell ref="T22:U22"/>
    <mergeCell ref="B25:C25"/>
    <mergeCell ref="E25:F25"/>
    <mergeCell ref="H25:I25"/>
    <mergeCell ref="K25:L25"/>
    <mergeCell ref="N25:O25"/>
    <mergeCell ref="Q25:R25"/>
    <mergeCell ref="T25:U25"/>
    <mergeCell ref="B22:C22"/>
    <mergeCell ref="E22:F22"/>
    <mergeCell ref="H22:I22"/>
    <mergeCell ref="K22:L22"/>
    <mergeCell ref="N16:O16"/>
    <mergeCell ref="Q16:R16"/>
    <mergeCell ref="T16:U16"/>
    <mergeCell ref="B19:C19"/>
    <mergeCell ref="E19:F19"/>
    <mergeCell ref="H19:I19"/>
    <mergeCell ref="K19:L19"/>
    <mergeCell ref="N19:O19"/>
    <mergeCell ref="Q19:R19"/>
    <mergeCell ref="T19:U19"/>
    <mergeCell ref="N33:O33"/>
    <mergeCell ref="Q33:R33"/>
    <mergeCell ref="T33:U33"/>
    <mergeCell ref="B13:C13"/>
    <mergeCell ref="E13:F13"/>
    <mergeCell ref="H13:I13"/>
    <mergeCell ref="K13:L13"/>
    <mergeCell ref="N13:O13"/>
    <mergeCell ref="Q13:R13"/>
    <mergeCell ref="T13:U13"/>
    <mergeCell ref="B33:C33"/>
    <mergeCell ref="E33:F33"/>
    <mergeCell ref="H33:I33"/>
    <mergeCell ref="K33:L33"/>
    <mergeCell ref="N27:O27"/>
    <mergeCell ref="Q27:R27"/>
    <mergeCell ref="T27:U27"/>
    <mergeCell ref="B30:C30"/>
    <mergeCell ref="E30:F30"/>
    <mergeCell ref="H30:I30"/>
    <mergeCell ref="K30:L30"/>
    <mergeCell ref="N30:O30"/>
    <mergeCell ref="Q30:R30"/>
    <mergeCell ref="T30:U30"/>
    <mergeCell ref="B27:C27"/>
    <mergeCell ref="E27:F27"/>
    <mergeCell ref="H27:I27"/>
    <mergeCell ref="K27:L27"/>
    <mergeCell ref="N21:O21"/>
    <mergeCell ref="Q21:R21"/>
    <mergeCell ref="T21:U21"/>
    <mergeCell ref="B24:C24"/>
    <mergeCell ref="E24:F24"/>
    <mergeCell ref="H24:I24"/>
    <mergeCell ref="K24:L24"/>
    <mergeCell ref="N24:O24"/>
    <mergeCell ref="Q24:R24"/>
    <mergeCell ref="T24:U24"/>
    <mergeCell ref="B21:C21"/>
    <mergeCell ref="E21:F21"/>
    <mergeCell ref="H21:I21"/>
    <mergeCell ref="K21:L21"/>
    <mergeCell ref="A36:AF36"/>
    <mergeCell ref="B15:C15"/>
    <mergeCell ref="E15:F15"/>
    <mergeCell ref="H15:I15"/>
    <mergeCell ref="K15:L15"/>
    <mergeCell ref="N15:O15"/>
    <mergeCell ref="Q15:R15"/>
    <mergeCell ref="T15:U15"/>
    <mergeCell ref="B18:C18"/>
    <mergeCell ref="Y13:Y15"/>
    <mergeCell ref="Y8:AB8"/>
    <mergeCell ref="AC8:AF8"/>
    <mergeCell ref="A35:B35"/>
    <mergeCell ref="C35:AF35"/>
    <mergeCell ref="H18:I18"/>
    <mergeCell ref="N18:O18"/>
    <mergeCell ref="E18:F18"/>
    <mergeCell ref="AF10:AF12"/>
    <mergeCell ref="W13:W15"/>
    <mergeCell ref="X13:X15"/>
    <mergeCell ref="Y6:AB6"/>
    <mergeCell ref="AC6:AF6"/>
    <mergeCell ref="Y7:AB7"/>
    <mergeCell ref="AC7:AF7"/>
    <mergeCell ref="B6:V6"/>
    <mergeCell ref="B7:V7"/>
    <mergeCell ref="B8:V8"/>
    <mergeCell ref="K18:L18"/>
    <mergeCell ref="Q18:R18"/>
    <mergeCell ref="T18:U18"/>
    <mergeCell ref="B16:C16"/>
    <mergeCell ref="E16:F16"/>
    <mergeCell ref="H16:I16"/>
    <mergeCell ref="K16:L16"/>
    <mergeCell ref="AB2:AF2"/>
    <mergeCell ref="AB3:AF3"/>
    <mergeCell ref="AB4:AF4"/>
    <mergeCell ref="AB5:AF5"/>
    <mergeCell ref="A2:N3"/>
    <mergeCell ref="A4:N5"/>
    <mergeCell ref="AC10:AD11"/>
    <mergeCell ref="AE10:AE12"/>
    <mergeCell ref="AA10:AB11"/>
    <mergeCell ref="Q10:S10"/>
    <mergeCell ref="T10:V10"/>
    <mergeCell ref="E11:G11"/>
    <mergeCell ref="H11:J11"/>
    <mergeCell ref="K11:M11"/>
    <mergeCell ref="AH25:AH27"/>
    <mergeCell ref="AH28:AH30"/>
    <mergeCell ref="AH31:AH33"/>
    <mergeCell ref="AH13:AH15"/>
    <mergeCell ref="AH16:AH18"/>
    <mergeCell ref="AH19:AH21"/>
    <mergeCell ref="AH22:AH24"/>
    <mergeCell ref="AA16:AA18"/>
    <mergeCell ref="AB16:AB18"/>
    <mergeCell ref="AC16:AC18"/>
    <mergeCell ref="Z13:Z15"/>
    <mergeCell ref="AA13:AA15"/>
    <mergeCell ref="AB13:AB15"/>
    <mergeCell ref="AC13:AC15"/>
    <mergeCell ref="W16:W18"/>
    <mergeCell ref="X16:X18"/>
    <mergeCell ref="Y16:Y18"/>
    <mergeCell ref="Z16:Z18"/>
    <mergeCell ref="AD16:AD18"/>
    <mergeCell ref="AE16:AE18"/>
    <mergeCell ref="AF16:AF18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AE19:AE21"/>
    <mergeCell ref="AF19:AF21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AE28:AE30"/>
    <mergeCell ref="AF28:AF30"/>
    <mergeCell ref="W31:W33"/>
    <mergeCell ref="X31:X33"/>
    <mergeCell ref="Y31:Y33"/>
    <mergeCell ref="Z31:Z33"/>
    <mergeCell ref="AA31:AA33"/>
    <mergeCell ref="AB31:AB33"/>
    <mergeCell ref="AC31:AC33"/>
    <mergeCell ref="AD31:AD33"/>
    <mergeCell ref="AE31:AE33"/>
    <mergeCell ref="AF31:AF33"/>
    <mergeCell ref="B10:D10"/>
    <mergeCell ref="B11:D11"/>
    <mergeCell ref="B12:D12"/>
    <mergeCell ref="E10:G10"/>
    <mergeCell ref="H10:J10"/>
    <mergeCell ref="K10:M10"/>
    <mergeCell ref="N10:P10"/>
    <mergeCell ref="N11:P11"/>
    <mergeCell ref="Q11:S11"/>
    <mergeCell ref="T11:V11"/>
    <mergeCell ref="Q12:S12"/>
    <mergeCell ref="T12:V12"/>
    <mergeCell ref="AK13:AK15"/>
    <mergeCell ref="AL13:AL15"/>
    <mergeCell ref="E12:G12"/>
    <mergeCell ref="H12:J12"/>
    <mergeCell ref="K12:M12"/>
    <mergeCell ref="N12:P12"/>
    <mergeCell ref="AD13:AD15"/>
    <mergeCell ref="AE13:AE15"/>
    <mergeCell ref="AF13:AF15"/>
    <mergeCell ref="AK19:AK21"/>
    <mergeCell ref="AL19:AL21"/>
    <mergeCell ref="AM13:AM15"/>
    <mergeCell ref="AI16:AI18"/>
    <mergeCell ref="AJ16:AJ18"/>
    <mergeCell ref="AK16:AK18"/>
    <mergeCell ref="AL16:AL18"/>
    <mergeCell ref="AM16:AM18"/>
    <mergeCell ref="AI13:AI15"/>
    <mergeCell ref="AJ13:AJ15"/>
    <mergeCell ref="AK25:AK27"/>
    <mergeCell ref="AL25:AL27"/>
    <mergeCell ref="AM19:AM21"/>
    <mergeCell ref="AI22:AI24"/>
    <mergeCell ref="AJ22:AJ24"/>
    <mergeCell ref="AK22:AK24"/>
    <mergeCell ref="AL22:AL24"/>
    <mergeCell ref="AM22:AM24"/>
    <mergeCell ref="AI19:AI21"/>
    <mergeCell ref="AJ19:AJ21"/>
    <mergeCell ref="AK31:AK33"/>
    <mergeCell ref="AL31:AL33"/>
    <mergeCell ref="AM25:AM27"/>
    <mergeCell ref="AI28:AI30"/>
    <mergeCell ref="AJ28:AJ30"/>
    <mergeCell ref="AK28:AK30"/>
    <mergeCell ref="AL28:AL30"/>
    <mergeCell ref="AM28:AM30"/>
    <mergeCell ref="AI25:AI27"/>
    <mergeCell ref="AJ25:AJ27"/>
    <mergeCell ref="AM31:AM33"/>
    <mergeCell ref="AG13:AG15"/>
    <mergeCell ref="AG16:AG18"/>
    <mergeCell ref="AG19:AG21"/>
    <mergeCell ref="AG22:AG24"/>
    <mergeCell ref="AG25:AG27"/>
    <mergeCell ref="AG28:AG30"/>
    <mergeCell ref="AG31:AG33"/>
    <mergeCell ref="AI31:AI33"/>
    <mergeCell ref="AJ31:AJ33"/>
  </mergeCells>
  <printOptions/>
  <pageMargins left="0.54" right="0.51" top="0.68" bottom="0.51" header="0.63" footer="0.4921259845"/>
  <pageSetup horizontalDpi="300" verticalDpi="3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 Sport Club Salzgitter</dc:creator>
  <cp:keywords/>
  <dc:description/>
  <cp:lastModifiedBy>Billard Sport Club Salzgitter</cp:lastModifiedBy>
  <cp:lastPrinted>2010-09-06T19:56:42Z</cp:lastPrinted>
  <dcterms:created xsi:type="dcterms:W3CDTF">2009-11-29T12:28:34Z</dcterms:created>
  <dcterms:modified xsi:type="dcterms:W3CDTF">2010-09-06T20:00:34Z</dcterms:modified>
  <cp:category/>
  <cp:version/>
  <cp:contentType/>
  <cp:contentStatus/>
</cp:coreProperties>
</file>